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410"/>
  <workbookPr/>
  <mc:AlternateContent xmlns:mc="http://schemas.openxmlformats.org/markup-compatibility/2006">
    <mc:Choice Requires="x15">
      <x15ac:absPath xmlns:x15ac="http://schemas.microsoft.com/office/spreadsheetml/2010/11/ac" url="/Users/carlos.gatica/Documents/DFI/2017/FF/"/>
    </mc:Choice>
  </mc:AlternateContent>
  <bookViews>
    <workbookView xWindow="2140" yWindow="2420" windowWidth="33660" windowHeight="21680"/>
  </bookViews>
  <sheets>
    <sheet name="FF 2017" sheetId="2" r:id="rId1"/>
    <sheet name="AFD 2016" sheetId="1" r:id="rId2"/>
  </sheets>
  <definedNames>
    <definedName name="_xlnm.Print_Area" localSheetId="1">'AFD 2016'!#REF!</definedName>
  </definedNames>
  <calcPr calcId="1790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8" i="1"/>
  <c r="G9" i="1"/>
  <c r="G10" i="1"/>
  <c r="G11" i="1"/>
  <c r="G12" i="1"/>
  <c r="G13" i="1"/>
  <c r="G14" i="1"/>
  <c r="G15" i="1"/>
  <c r="G7" i="1"/>
  <c r="F16" i="1"/>
  <c r="E16" i="1"/>
  <c r="D16" i="1"/>
  <c r="G16" i="1"/>
  <c r="H16" i="1"/>
  <c r="H13" i="1"/>
  <c r="H15" i="1"/>
  <c r="H7" i="1"/>
  <c r="C14" i="2"/>
  <c r="H8" i="1"/>
  <c r="H10" i="1"/>
  <c r="H12" i="1"/>
  <c r="H11" i="1"/>
  <c r="C13" i="2"/>
  <c r="H9" i="1"/>
  <c r="H14" i="1"/>
  <c r="C17" i="2"/>
  <c r="C12" i="2"/>
  <c r="C15" i="2"/>
  <c r="C11" i="2"/>
  <c r="C16" i="2"/>
  <c r="C9" i="2"/>
  <c r="C10" i="2"/>
  <c r="C18" i="2"/>
</calcChain>
</file>

<file path=xl/sharedStrings.xml><?xml version="1.0" encoding="utf-8"?>
<sst xmlns="http://schemas.openxmlformats.org/spreadsheetml/2006/main" count="61" uniqueCount="37">
  <si>
    <t>AFD 2016</t>
  </si>
  <si>
    <t>AFD 5%</t>
  </si>
  <si>
    <t>AFD 95%</t>
  </si>
  <si>
    <t>Total AFD</t>
  </si>
  <si>
    <t>PUC</t>
  </si>
  <si>
    <t>P.U. Católica de Chile</t>
  </si>
  <si>
    <t>UCO</t>
  </si>
  <si>
    <t>U. de Concepción</t>
  </si>
  <si>
    <t>UCV</t>
  </si>
  <si>
    <t>P.U. Católica de Valparaíso</t>
  </si>
  <si>
    <t>FSM</t>
  </si>
  <si>
    <t>U. Téc. Federico Sta. Maria</t>
  </si>
  <si>
    <t>AUS</t>
  </si>
  <si>
    <t>U. Austral</t>
  </si>
  <si>
    <t>UCN</t>
  </si>
  <si>
    <t>U. Católica del Norte</t>
  </si>
  <si>
    <t>UCT</t>
  </si>
  <si>
    <t>U. Católica de Temuco</t>
  </si>
  <si>
    <t>UCM</t>
  </si>
  <si>
    <t>U. Católica de Maule</t>
  </si>
  <si>
    <t>USC</t>
  </si>
  <si>
    <t>U. C.de la Sant.Concepción</t>
  </si>
  <si>
    <t>Bajo Promedio</t>
  </si>
  <si>
    <t>% Proporcion bajo el Promedio</t>
  </si>
  <si>
    <t>Total</t>
  </si>
  <si>
    <t>Universidad</t>
  </si>
  <si>
    <t>Cod_DFI</t>
  </si>
  <si>
    <t>Monto FF 2017
 M$</t>
  </si>
  <si>
    <t>UdA-DFI, marzo de 2017</t>
  </si>
  <si>
    <t>U. C. de la Santísima Concepción</t>
  </si>
  <si>
    <t>U. Téc. Federico Sta. María</t>
  </si>
  <si>
    <t>CRUCH Priv.</t>
  </si>
  <si>
    <t>95% y 5%</t>
  </si>
  <si>
    <t>APORTE FISCAL DIRECTO 2016</t>
  </si>
  <si>
    <t>Fondo de Fortalecimiento</t>
  </si>
  <si>
    <t xml:space="preserve">Universidades CRUCH Privadas </t>
  </si>
  <si>
    <t>Monto Ley de Presupuesto 2017 (M$)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</si>
</sst>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_);\(#,##0.0\)"/>
    <numFmt numFmtId="167" formatCode="_-* #,##0_-;\-* #,##0_-;_-* &quot;-&quot;??_-;_-@_-"/>
    <numFmt numFmtId="168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3399"/>
      <name val="Arial"/>
      <family val="2"/>
    </font>
    <font>
      <sz val="11"/>
      <color rgb="FF003399"/>
      <name val="Calibri"/>
      <family val="2"/>
      <scheme val="minor"/>
    </font>
    <font>
      <sz val="10"/>
      <color rgb="FF003399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165" fontId="3" fillId="0" borderId="0" xfId="1" applyNumberFormat="1" applyFont="1"/>
    <xf numFmtId="0" fontId="4" fillId="0" borderId="0" xfId="0" applyFont="1"/>
    <xf numFmtId="0" fontId="3" fillId="0" borderId="0" xfId="0" applyFont="1" applyFill="1"/>
    <xf numFmtId="0" fontId="5" fillId="0" borderId="0" xfId="0" applyFont="1"/>
    <xf numFmtId="166" fontId="0" fillId="0" borderId="0" xfId="0" applyNumberFormat="1"/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8" fontId="3" fillId="0" borderId="1" xfId="0" applyNumberFormat="1" applyFont="1" applyBorder="1"/>
    <xf numFmtId="3" fontId="6" fillId="0" borderId="1" xfId="0" applyNumberFormat="1" applyFont="1" applyBorder="1"/>
    <xf numFmtId="167" fontId="2" fillId="0" borderId="0" xfId="0" applyNumberFormat="1" applyFont="1" applyFill="1" applyBorder="1" applyAlignment="1" applyProtection="1">
      <alignment horizontal="center"/>
    </xf>
    <xf numFmtId="0" fontId="0" fillId="0" borderId="1" xfId="0" applyBorder="1"/>
    <xf numFmtId="3" fontId="3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168" fontId="2" fillId="0" borderId="1" xfId="0" applyNumberFormat="1" applyFont="1" applyBorder="1"/>
    <xf numFmtId="165" fontId="0" fillId="0" borderId="0" xfId="1" applyNumberFormat="1" applyFont="1"/>
    <xf numFmtId="3" fontId="3" fillId="0" borderId="0" xfId="0" applyNumberFormat="1" applyFont="1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3" fontId="0" fillId="0" borderId="1" xfId="0" applyNumberFormat="1" applyBorder="1"/>
    <xf numFmtId="167" fontId="0" fillId="0" borderId="1" xfId="0" applyNumberFormat="1" applyFill="1" applyBorder="1" applyAlignment="1" applyProtection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 wrapText="1"/>
    </xf>
    <xf numFmtId="3" fontId="10" fillId="0" borderId="1" xfId="0" applyNumberFormat="1" applyFont="1" applyBorder="1"/>
    <xf numFmtId="10" fontId="11" fillId="0" borderId="1" xfId="1" applyNumberFormat="1" applyFont="1" applyBorder="1"/>
    <xf numFmtId="10" fontId="10" fillId="0" borderId="1" xfId="0" applyNumberFormat="1" applyFont="1" applyBorder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11">
    <cellStyle name="Millares [0] 2" xfId="10"/>
    <cellStyle name="Millares 2" xfId="2"/>
    <cellStyle name="Millares 2 2" xfId="3"/>
    <cellStyle name="Normal" xfId="0" builtinId="0"/>
    <cellStyle name="Normal 2" xfId="4"/>
    <cellStyle name="Normal 2 2" xfId="5"/>
    <cellStyle name="Normal 3" xfId="6"/>
    <cellStyle name="Normal 3 2" xfId="7"/>
    <cellStyle name="Porcentaje" xfId="1" builtinId="5"/>
    <cellStyle name="Porcentaje 2" xfId="8"/>
    <cellStyle name="Porcentaje 2 2" xfId="9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444500</xdr:colOff>
      <xdr:row>6</xdr:row>
      <xdr:rowOff>0</xdr:rowOff>
    </xdr:to>
    <xdr:pic>
      <xdr:nvPicPr>
        <xdr:cNvPr id="2" name="Imagen 1" descr="logo-mineduc-oficial">
          <a:extLst>
            <a:ext uri="{FF2B5EF4-FFF2-40B4-BE49-F238E27FC236}">
              <a16:creationId xmlns:a16="http://schemas.microsoft.com/office/drawing/2014/main" xmlns="" id="{B61AB439-20DA-49E5-BB09-69BEE31D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0"/>
          <a:ext cx="1270000" cy="119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workbookViewId="0">
      <selection activeCell="H6" sqref="H6"/>
    </sheetView>
  </sheetViews>
  <sheetFormatPr baseColWidth="10" defaultRowHeight="15" x14ac:dyDescent="0.2"/>
  <cols>
    <col min="1" max="1" width="30" customWidth="1"/>
    <col min="2" max="2" width="8.83203125" customWidth="1"/>
  </cols>
  <sheetData>
    <row r="2" spans="1:8" ht="17" x14ac:dyDescent="0.2">
      <c r="A2" s="29" t="s">
        <v>34</v>
      </c>
    </row>
    <row r="3" spans="1:8" ht="17" x14ac:dyDescent="0.2">
      <c r="A3" s="29" t="s">
        <v>35</v>
      </c>
    </row>
    <row r="4" spans="1:8" x14ac:dyDescent="0.2">
      <c r="A4" s="1" t="s">
        <v>28</v>
      </c>
    </row>
    <row r="5" spans="1:8" x14ac:dyDescent="0.2">
      <c r="C5" s="1"/>
      <c r="D5" s="18"/>
      <c r="E5" s="18"/>
      <c r="F5" s="18"/>
      <c r="G5" s="18"/>
      <c r="H5" s="18"/>
    </row>
    <row r="6" spans="1:8" x14ac:dyDescent="0.2">
      <c r="A6" s="31" t="s">
        <v>36</v>
      </c>
      <c r="B6" s="31"/>
      <c r="C6" s="14">
        <v>1390500</v>
      </c>
      <c r="D6" s="18"/>
      <c r="E6" s="18"/>
      <c r="F6" s="18"/>
      <c r="G6" s="18"/>
      <c r="H6" s="18"/>
    </row>
    <row r="7" spans="1:8" ht="6.75" customHeight="1" x14ac:dyDescent="0.2">
      <c r="C7" s="1"/>
      <c r="D7" s="18"/>
      <c r="E7" s="18"/>
      <c r="F7" s="18"/>
      <c r="G7" s="18"/>
      <c r="H7" s="18"/>
    </row>
    <row r="8" spans="1:8" ht="42" x14ac:dyDescent="0.2">
      <c r="A8" s="7" t="s">
        <v>25</v>
      </c>
      <c r="B8" s="7" t="s">
        <v>26</v>
      </c>
      <c r="C8" s="15" t="s">
        <v>27</v>
      </c>
      <c r="D8" s="18"/>
      <c r="E8" s="18"/>
      <c r="F8" s="18"/>
      <c r="G8" s="18"/>
      <c r="H8" s="18"/>
    </row>
    <row r="9" spans="1:8" x14ac:dyDescent="0.2">
      <c r="A9" s="13" t="s">
        <v>29</v>
      </c>
      <c r="B9" s="19" t="s">
        <v>20</v>
      </c>
      <c r="C9" s="10">
        <f>ROUND(VLOOKUP($B$9:$B$17,'AFD 2016'!$B$7:$H$15,7,0)*$C$6,0)</f>
        <v>458301</v>
      </c>
      <c r="D9" s="18"/>
      <c r="E9" s="18"/>
      <c r="F9" s="18"/>
      <c r="G9" s="18"/>
      <c r="H9" s="18"/>
    </row>
    <row r="10" spans="1:8" x14ac:dyDescent="0.2">
      <c r="A10" s="13" t="s">
        <v>17</v>
      </c>
      <c r="B10" s="19" t="s">
        <v>16</v>
      </c>
      <c r="C10" s="10">
        <f>ROUND(VLOOKUP($B$9:$B$17,'AFD 2016'!$B$7:$H$15,7,0)*$C$6,0)</f>
        <v>448337</v>
      </c>
      <c r="D10" s="18"/>
      <c r="E10" s="18"/>
      <c r="F10" s="18"/>
      <c r="G10" s="18"/>
      <c r="H10" s="18"/>
    </row>
    <row r="11" spans="1:8" x14ac:dyDescent="0.2">
      <c r="A11" s="13" t="s">
        <v>19</v>
      </c>
      <c r="B11" s="19" t="s">
        <v>18</v>
      </c>
      <c r="C11" s="10">
        <f>ROUND(VLOOKUP($B$9:$B$17,'AFD 2016'!$B$7:$H$15,7,0)*$C$6,0)</f>
        <v>417853</v>
      </c>
      <c r="D11" s="18"/>
      <c r="E11" s="18"/>
      <c r="F11" s="18"/>
      <c r="G11" s="18"/>
      <c r="H11" s="18"/>
    </row>
    <row r="12" spans="1:8" x14ac:dyDescent="0.2">
      <c r="A12" s="13" t="s">
        <v>15</v>
      </c>
      <c r="B12" s="19" t="s">
        <v>14</v>
      </c>
      <c r="C12" s="10">
        <f>ROUND(VLOOKUP($B$9:$B$17,'AFD 2016'!$B$7:$H$15,7,0)*$C$6,0)</f>
        <v>35858</v>
      </c>
      <c r="D12" s="18"/>
      <c r="E12" s="18"/>
      <c r="F12" s="18"/>
      <c r="G12" s="18"/>
      <c r="H12" s="18"/>
    </row>
    <row r="13" spans="1:8" x14ac:dyDescent="0.2">
      <c r="A13" s="13" t="s">
        <v>13</v>
      </c>
      <c r="B13" s="19" t="s">
        <v>12</v>
      </c>
      <c r="C13" s="10">
        <f>ROUND(VLOOKUP($B$9:$B$17,'AFD 2016'!$B$7:$H$15,7,0)*$C$6,0)</f>
        <v>30149</v>
      </c>
      <c r="D13" s="18"/>
      <c r="E13" s="18"/>
      <c r="F13" s="18"/>
      <c r="G13" s="18"/>
      <c r="H13" s="18"/>
    </row>
    <row r="14" spans="1:8" x14ac:dyDescent="0.2">
      <c r="A14" s="13" t="s">
        <v>5</v>
      </c>
      <c r="B14" s="19" t="s">
        <v>4</v>
      </c>
      <c r="C14" s="10">
        <f>ROUND(VLOOKUP($B$9:$B$17,'AFD 2016'!$B$7:$H$15,7,0)*$C$6,0)</f>
        <v>0</v>
      </c>
      <c r="D14" s="18"/>
      <c r="E14" s="18"/>
      <c r="F14" s="18"/>
      <c r="G14" s="18"/>
      <c r="H14" s="18"/>
    </row>
    <row r="15" spans="1:8" x14ac:dyDescent="0.2">
      <c r="A15" s="13" t="s">
        <v>9</v>
      </c>
      <c r="B15" s="19" t="s">
        <v>8</v>
      </c>
      <c r="C15" s="10">
        <f>ROUND(VLOOKUP($B$9:$B$17,'AFD 2016'!$B$7:$H$15,7,0)*$C$6,0)</f>
        <v>0</v>
      </c>
      <c r="D15" s="18"/>
      <c r="E15" s="18"/>
      <c r="F15" s="18"/>
      <c r="G15" s="18"/>
      <c r="H15" s="18"/>
    </row>
    <row r="16" spans="1:8" x14ac:dyDescent="0.2">
      <c r="A16" s="13" t="s">
        <v>7</v>
      </c>
      <c r="B16" s="19" t="s">
        <v>6</v>
      </c>
      <c r="C16" s="10">
        <f>ROUND(VLOOKUP($B$9:$B$17,'AFD 2016'!$B$7:$H$15,7,0)*$C$6,0)</f>
        <v>0</v>
      </c>
      <c r="D16" s="18"/>
      <c r="E16" s="18"/>
      <c r="F16" s="18"/>
      <c r="G16" s="18"/>
      <c r="H16" s="18"/>
    </row>
    <row r="17" spans="1:8" x14ac:dyDescent="0.2">
      <c r="A17" s="13" t="s">
        <v>30</v>
      </c>
      <c r="B17" s="19" t="s">
        <v>10</v>
      </c>
      <c r="C17" s="10">
        <f>ROUND(VLOOKUP($B$9:$B$17,'AFD 2016'!$B$7:$H$15,7,0)*$C$6,0)</f>
        <v>0</v>
      </c>
      <c r="D17" s="18"/>
      <c r="E17" s="18"/>
      <c r="F17" s="18"/>
      <c r="G17" s="18"/>
      <c r="H17" s="18"/>
    </row>
    <row r="18" spans="1:8" x14ac:dyDescent="0.2">
      <c r="A18" s="30" t="s">
        <v>24</v>
      </c>
      <c r="B18" s="30"/>
      <c r="C18" s="16">
        <f>SUM(C9:C17)</f>
        <v>1390498</v>
      </c>
      <c r="D18" s="18"/>
      <c r="E18" s="18"/>
      <c r="F18" s="18"/>
      <c r="G18" s="18"/>
      <c r="H18" s="18"/>
    </row>
    <row r="19" spans="1:8" x14ac:dyDescent="0.2">
      <c r="C19" s="17"/>
      <c r="D19" s="18"/>
      <c r="E19" s="18"/>
      <c r="F19" s="18"/>
      <c r="G19" s="18"/>
      <c r="H19" s="18"/>
    </row>
  </sheetData>
  <sortState ref="A9:C17">
    <sortCondition descending="1" ref="C9:C17"/>
  </sortState>
  <mergeCells count="2">
    <mergeCell ref="A18:B18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9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2:Y21"/>
  <sheetViews>
    <sheetView zoomScaleSheetLayoutView="100" workbookViewId="0">
      <selection activeCell="G7" sqref="G7"/>
    </sheetView>
  </sheetViews>
  <sheetFormatPr baseColWidth="10" defaultRowHeight="15" x14ac:dyDescent="0.2"/>
  <cols>
    <col min="1" max="1" width="12.5" bestFit="1" customWidth="1"/>
    <col min="2" max="2" width="7.33203125" customWidth="1"/>
    <col min="3" max="3" width="24.6640625" customWidth="1"/>
    <col min="4" max="4" width="12.5" style="1" customWidth="1"/>
    <col min="5" max="5" width="13.5" style="1" customWidth="1"/>
    <col min="6" max="6" width="13.83203125" style="1" customWidth="1"/>
    <col min="7" max="7" width="10.83203125" style="1"/>
    <col min="8" max="8" width="19.33203125" style="1" customWidth="1"/>
    <col min="9" max="9" width="8" style="4" customWidth="1"/>
    <col min="10" max="10" width="13.5" style="4" customWidth="1"/>
    <col min="11" max="11" width="6.83203125" style="4" bestFit="1" customWidth="1"/>
    <col min="12" max="12" width="10" style="4" bestFit="1" customWidth="1"/>
    <col min="13" max="13" width="1.5" style="1" customWidth="1"/>
    <col min="17" max="17" width="6.83203125" bestFit="1" customWidth="1"/>
    <col min="18" max="18" width="10.83203125" bestFit="1" customWidth="1"/>
    <col min="19" max="19" width="1.5" customWidth="1"/>
    <col min="23" max="23" width="7.1640625" customWidth="1"/>
    <col min="24" max="24" width="10.83203125" bestFit="1" customWidth="1"/>
  </cols>
  <sheetData>
    <row r="2" spans="1:25" s="1" customFormat="1" x14ac:dyDescent="0.2">
      <c r="A2" s="24" t="s">
        <v>33</v>
      </c>
      <c r="F2" s="2"/>
      <c r="I2" s="4"/>
      <c r="J2" s="4"/>
      <c r="K2" s="4"/>
      <c r="L2" s="4"/>
      <c r="N2"/>
      <c r="O2"/>
      <c r="P2"/>
      <c r="Q2"/>
      <c r="R2"/>
      <c r="S2"/>
      <c r="T2"/>
      <c r="U2"/>
      <c r="V2"/>
      <c r="W2"/>
      <c r="X2"/>
      <c r="Y2"/>
    </row>
    <row r="3" spans="1:25" s="1" customFormat="1" ht="20" x14ac:dyDescent="0.25">
      <c r="A3" s="24" t="s">
        <v>32</v>
      </c>
      <c r="B3" s="3"/>
      <c r="C3" s="5"/>
      <c r="D3" s="6"/>
      <c r="E3"/>
      <c r="F3"/>
      <c r="I3" s="4"/>
    </row>
    <row r="4" spans="1:25" s="1" customFormat="1" ht="20" x14ac:dyDescent="0.25">
      <c r="A4" s="24"/>
      <c r="B4" s="3"/>
      <c r="C4" s="5"/>
      <c r="D4" s="6"/>
      <c r="E4"/>
      <c r="F4"/>
      <c r="I4" s="4"/>
    </row>
    <row r="5" spans="1:25" s="1" customFormat="1" ht="15" customHeight="1" x14ac:dyDescent="0.2">
      <c r="D5" s="32" t="s">
        <v>0</v>
      </c>
      <c r="E5" s="32"/>
      <c r="F5" s="32"/>
      <c r="I5" s="4"/>
      <c r="J5" s="4"/>
      <c r="K5" s="4"/>
      <c r="L5" s="4"/>
      <c r="N5"/>
      <c r="O5"/>
      <c r="P5"/>
      <c r="Q5"/>
      <c r="R5"/>
      <c r="S5"/>
      <c r="T5"/>
      <c r="U5"/>
      <c r="V5"/>
      <c r="W5"/>
      <c r="X5"/>
      <c r="Y5"/>
    </row>
    <row r="6" spans="1:25" s="1" customFormat="1" ht="27" x14ac:dyDescent="0.2">
      <c r="D6" s="8" t="s">
        <v>1</v>
      </c>
      <c r="E6" s="8" t="s">
        <v>2</v>
      </c>
      <c r="F6" s="9" t="s">
        <v>3</v>
      </c>
      <c r="G6" s="25" t="s">
        <v>22</v>
      </c>
      <c r="H6" s="25" t="s">
        <v>23</v>
      </c>
      <c r="I6" s="4"/>
      <c r="J6" s="4"/>
      <c r="K6" s="4"/>
      <c r="L6" s="4"/>
      <c r="N6"/>
      <c r="O6"/>
      <c r="P6"/>
      <c r="Q6"/>
      <c r="R6"/>
      <c r="S6"/>
      <c r="T6"/>
      <c r="U6"/>
      <c r="V6"/>
      <c r="W6"/>
      <c r="X6"/>
      <c r="Y6"/>
    </row>
    <row r="7" spans="1:25" s="1" customFormat="1" x14ac:dyDescent="0.2">
      <c r="A7" s="20" t="s">
        <v>31</v>
      </c>
      <c r="B7" s="21" t="s">
        <v>4</v>
      </c>
      <c r="C7" s="13" t="s">
        <v>5</v>
      </c>
      <c r="D7" s="22">
        <v>962132</v>
      </c>
      <c r="E7" s="23">
        <v>24652493</v>
      </c>
      <c r="F7" s="22">
        <v>25614625</v>
      </c>
      <c r="G7" s="26">
        <f>IF(F7&gt;AVERAGE($F$7:$F$15),0,(AVERAGE($F$7:$F$15)-F7))</f>
        <v>0</v>
      </c>
      <c r="H7" s="27">
        <f>+G7/$G$16</f>
        <v>0</v>
      </c>
      <c r="I7" s="4"/>
      <c r="J7" s="4"/>
      <c r="K7" s="4"/>
      <c r="L7" s="4"/>
      <c r="N7"/>
      <c r="O7"/>
      <c r="P7"/>
      <c r="Q7"/>
      <c r="R7"/>
      <c r="S7"/>
      <c r="T7"/>
      <c r="U7"/>
      <c r="V7"/>
      <c r="W7"/>
      <c r="X7"/>
      <c r="Y7"/>
    </row>
    <row r="8" spans="1:25" s="1" customFormat="1" x14ac:dyDescent="0.2">
      <c r="A8" s="20" t="s">
        <v>31</v>
      </c>
      <c r="B8" s="21" t="s">
        <v>6</v>
      </c>
      <c r="C8" s="13" t="s">
        <v>7</v>
      </c>
      <c r="D8" s="22">
        <v>678852</v>
      </c>
      <c r="E8" s="23">
        <v>15024380</v>
      </c>
      <c r="F8" s="22">
        <v>15703232</v>
      </c>
      <c r="G8" s="26">
        <f t="shared" ref="G8:G15" si="0">IF(F8&gt;AVERAGE($F$7:$F$15),0,(AVERAGE($F$7:$F$15)-F8))</f>
        <v>0</v>
      </c>
      <c r="H8" s="27">
        <f t="shared" ref="H8:H16" si="1">+G8/$G$16</f>
        <v>0</v>
      </c>
      <c r="I8" s="4"/>
      <c r="J8" s="4"/>
      <c r="K8" s="4"/>
      <c r="L8" s="4"/>
      <c r="N8"/>
      <c r="O8"/>
      <c r="P8"/>
      <c r="Q8"/>
      <c r="R8"/>
      <c r="S8"/>
      <c r="T8"/>
      <c r="U8"/>
      <c r="V8"/>
      <c r="W8"/>
      <c r="X8"/>
      <c r="Y8"/>
    </row>
    <row r="9" spans="1:25" s="1" customFormat="1" x14ac:dyDescent="0.2">
      <c r="A9" s="20" t="s">
        <v>31</v>
      </c>
      <c r="B9" s="21" t="s">
        <v>8</v>
      </c>
      <c r="C9" s="13" t="s">
        <v>9</v>
      </c>
      <c r="D9" s="22">
        <v>827887</v>
      </c>
      <c r="E9" s="23">
        <v>11953251</v>
      </c>
      <c r="F9" s="22">
        <v>12781138</v>
      </c>
      <c r="G9" s="26">
        <f t="shared" si="0"/>
        <v>0</v>
      </c>
      <c r="H9" s="27">
        <f t="shared" si="1"/>
        <v>0</v>
      </c>
      <c r="I9" s="4"/>
      <c r="J9" s="4"/>
      <c r="K9" s="4"/>
      <c r="L9" s="4"/>
      <c r="N9"/>
      <c r="O9"/>
      <c r="P9"/>
      <c r="Q9"/>
      <c r="R9"/>
      <c r="S9"/>
      <c r="T9"/>
      <c r="U9"/>
      <c r="V9"/>
      <c r="W9"/>
      <c r="X9"/>
      <c r="Y9"/>
    </row>
    <row r="10" spans="1:25" s="1" customFormat="1" x14ac:dyDescent="0.2">
      <c r="A10" s="20" t="s">
        <v>31</v>
      </c>
      <c r="B10" s="21" t="s">
        <v>10</v>
      </c>
      <c r="C10" s="13" t="s">
        <v>11</v>
      </c>
      <c r="D10" s="22">
        <v>668218</v>
      </c>
      <c r="E10" s="23">
        <v>11519454</v>
      </c>
      <c r="F10" s="22">
        <v>12187672</v>
      </c>
      <c r="G10" s="26">
        <f t="shared" si="0"/>
        <v>0</v>
      </c>
      <c r="H10" s="27">
        <f t="shared" si="1"/>
        <v>0</v>
      </c>
      <c r="I10" s="4"/>
      <c r="J10" s="4"/>
      <c r="K10" s="4"/>
      <c r="L10" s="4"/>
      <c r="N10"/>
      <c r="O10"/>
      <c r="P10"/>
      <c r="Q10"/>
      <c r="R10"/>
      <c r="S10"/>
      <c r="T10"/>
      <c r="U10"/>
      <c r="V10"/>
      <c r="W10"/>
      <c r="X10"/>
      <c r="Y10"/>
    </row>
    <row r="11" spans="1:25" s="1" customFormat="1" x14ac:dyDescent="0.2">
      <c r="A11" s="20" t="s">
        <v>31</v>
      </c>
      <c r="B11" s="21" t="s">
        <v>12</v>
      </c>
      <c r="C11" s="13" t="s">
        <v>13</v>
      </c>
      <c r="D11" s="22">
        <v>262847</v>
      </c>
      <c r="E11" s="23">
        <v>9273317</v>
      </c>
      <c r="F11" s="22">
        <v>9536164</v>
      </c>
      <c r="G11" s="26">
        <f t="shared" si="0"/>
        <v>561490.11111111194</v>
      </c>
      <c r="H11" s="27">
        <f t="shared" si="1"/>
        <v>2.168246118868708E-2</v>
      </c>
      <c r="I11" s="4"/>
      <c r="J11" s="4"/>
      <c r="K11" s="4"/>
      <c r="L11" s="4"/>
      <c r="N11"/>
      <c r="O11"/>
      <c r="P11"/>
      <c r="Q11"/>
      <c r="R11"/>
      <c r="S11"/>
      <c r="T11"/>
      <c r="U11"/>
      <c r="V11"/>
      <c r="W11"/>
      <c r="X11"/>
      <c r="Y11"/>
    </row>
    <row r="12" spans="1:25" s="1" customFormat="1" x14ac:dyDescent="0.2">
      <c r="A12" s="20" t="s">
        <v>31</v>
      </c>
      <c r="B12" s="21" t="s">
        <v>14</v>
      </c>
      <c r="C12" s="13" t="s">
        <v>15</v>
      </c>
      <c r="D12" s="22">
        <v>276812</v>
      </c>
      <c r="E12" s="23">
        <v>9153031</v>
      </c>
      <c r="F12" s="22">
        <v>9429843</v>
      </c>
      <c r="G12" s="26">
        <f t="shared" si="0"/>
        <v>667811.11111111194</v>
      </c>
      <c r="H12" s="27">
        <f t="shared" si="1"/>
        <v>2.5788145172115612E-2</v>
      </c>
      <c r="I12" s="4"/>
      <c r="J12" s="4"/>
      <c r="K12" s="4"/>
      <c r="L12" s="4"/>
      <c r="N12"/>
      <c r="O12"/>
      <c r="P12"/>
      <c r="Q12"/>
      <c r="R12"/>
      <c r="S12"/>
      <c r="T12"/>
      <c r="U12"/>
      <c r="V12"/>
      <c r="W12"/>
      <c r="X12"/>
      <c r="Y12"/>
    </row>
    <row r="13" spans="1:25" s="1" customFormat="1" x14ac:dyDescent="0.2">
      <c r="A13" s="20" t="s">
        <v>31</v>
      </c>
      <c r="B13" s="21" t="s">
        <v>16</v>
      </c>
      <c r="C13" s="13" t="s">
        <v>17</v>
      </c>
      <c r="D13" s="22">
        <v>180819</v>
      </c>
      <c r="E13" s="23">
        <v>1567205</v>
      </c>
      <c r="F13" s="22">
        <v>1748023</v>
      </c>
      <c r="G13" s="26">
        <f t="shared" si="0"/>
        <v>8349631.1111111119</v>
      </c>
      <c r="H13" s="27">
        <f t="shared" si="1"/>
        <v>0.32242874615951195</v>
      </c>
      <c r="I13" s="4"/>
      <c r="J13" s="4"/>
      <c r="K13" s="4"/>
      <c r="L13" s="4"/>
      <c r="N13"/>
      <c r="O13"/>
      <c r="P13"/>
      <c r="Q13"/>
      <c r="R13"/>
      <c r="S13"/>
      <c r="T13"/>
      <c r="U13"/>
      <c r="V13"/>
      <c r="W13"/>
      <c r="X13"/>
      <c r="Y13"/>
    </row>
    <row r="14" spans="1:25" s="1" customFormat="1" x14ac:dyDescent="0.2">
      <c r="A14" s="20" t="s">
        <v>31</v>
      </c>
      <c r="B14" s="21" t="s">
        <v>18</v>
      </c>
      <c r="C14" s="13" t="s">
        <v>19</v>
      </c>
      <c r="D14" s="22">
        <v>162244</v>
      </c>
      <c r="E14" s="23">
        <v>2153494</v>
      </c>
      <c r="F14" s="22">
        <v>2315738</v>
      </c>
      <c r="G14" s="26">
        <f t="shared" si="0"/>
        <v>7781916.1111111119</v>
      </c>
      <c r="H14" s="27">
        <f t="shared" si="1"/>
        <v>0.3005059051153896</v>
      </c>
      <c r="I14" s="4"/>
      <c r="J14" s="4"/>
      <c r="K14" s="4"/>
      <c r="L14" s="4"/>
      <c r="N14"/>
      <c r="O14"/>
      <c r="P14"/>
      <c r="Q14"/>
      <c r="R14"/>
      <c r="S14"/>
      <c r="T14"/>
      <c r="U14"/>
      <c r="V14"/>
      <c r="W14"/>
      <c r="X14"/>
      <c r="Y14"/>
    </row>
    <row r="15" spans="1:25" s="1" customFormat="1" x14ac:dyDescent="0.2">
      <c r="A15" s="20" t="s">
        <v>31</v>
      </c>
      <c r="B15" s="21" t="s">
        <v>20</v>
      </c>
      <c r="C15" s="13" t="s">
        <v>21</v>
      </c>
      <c r="D15" s="22">
        <v>128185</v>
      </c>
      <c r="E15" s="23">
        <v>1434267</v>
      </c>
      <c r="F15" s="22">
        <v>1562452</v>
      </c>
      <c r="G15" s="26">
        <f t="shared" si="0"/>
        <v>8535202.1111111119</v>
      </c>
      <c r="H15" s="27">
        <f t="shared" si="1"/>
        <v>0.3295947423642957</v>
      </c>
      <c r="I15" s="4"/>
      <c r="J15" s="4"/>
      <c r="K15" s="4"/>
      <c r="L15" s="4"/>
      <c r="N15"/>
      <c r="O15"/>
      <c r="P15"/>
      <c r="Q15"/>
      <c r="R15"/>
      <c r="S15"/>
      <c r="T15"/>
      <c r="U15"/>
      <c r="V15"/>
      <c r="W15"/>
      <c r="X15"/>
      <c r="Y15"/>
    </row>
    <row r="16" spans="1:25" s="1" customFormat="1" x14ac:dyDescent="0.2">
      <c r="A16"/>
      <c r="B16"/>
      <c r="C16"/>
      <c r="D16" s="11">
        <f t="shared" ref="D16:F16" si="2">SUM(D7:D15)</f>
        <v>4147996</v>
      </c>
      <c r="E16" s="11">
        <f t="shared" si="2"/>
        <v>86730892</v>
      </c>
      <c r="F16" s="11">
        <f t="shared" si="2"/>
        <v>90878887</v>
      </c>
      <c r="G16" s="26">
        <f>SUM(G7:G15)</f>
        <v>25896050.55555556</v>
      </c>
      <c r="H16" s="28">
        <f t="shared" si="1"/>
        <v>1</v>
      </c>
      <c r="I16" s="4"/>
      <c r="J16" s="4"/>
      <c r="K16" s="4"/>
      <c r="L16" s="4"/>
      <c r="N16"/>
      <c r="O16"/>
      <c r="P16"/>
      <c r="Q16"/>
      <c r="R16"/>
      <c r="S16"/>
      <c r="T16"/>
      <c r="U16"/>
      <c r="V16"/>
      <c r="W16"/>
      <c r="X16"/>
      <c r="Y16"/>
    </row>
    <row r="18" spans="1:25" s="1" customFormat="1" x14ac:dyDescent="0.2">
      <c r="A18"/>
      <c r="B18"/>
      <c r="C18"/>
      <c r="F18" s="12">
        <f>AVERAGE(F7:F15)</f>
        <v>10097654.111111112</v>
      </c>
      <c r="I18" s="4"/>
      <c r="J18" s="4"/>
      <c r="K18" s="4"/>
      <c r="L18" s="4"/>
      <c r="N18"/>
      <c r="O18"/>
      <c r="P18"/>
      <c r="Q18"/>
      <c r="R18"/>
      <c r="S18"/>
      <c r="T18"/>
      <c r="U18"/>
      <c r="V18"/>
      <c r="W18"/>
      <c r="X18"/>
      <c r="Y18"/>
    </row>
    <row r="19" spans="1:25" s="1" customFormat="1" x14ac:dyDescent="0.2">
      <c r="A19"/>
      <c r="B19"/>
      <c r="C19"/>
      <c r="F19" s="12"/>
      <c r="I19" s="4"/>
      <c r="J19" s="4"/>
      <c r="K19" s="4"/>
      <c r="L19" s="4"/>
      <c r="N19"/>
      <c r="O19"/>
      <c r="P19"/>
      <c r="Q19"/>
      <c r="R19"/>
      <c r="S19"/>
      <c r="T19"/>
      <c r="U19"/>
      <c r="V19"/>
      <c r="W19"/>
      <c r="X19"/>
      <c r="Y19"/>
    </row>
    <row r="20" spans="1:25" s="1" customFormat="1" x14ac:dyDescent="0.2">
      <c r="A20"/>
      <c r="B20"/>
      <c r="C20"/>
      <c r="F20" s="12"/>
      <c r="I20" s="4"/>
      <c r="J20" s="4"/>
      <c r="K20" s="4"/>
      <c r="L20" s="4"/>
      <c r="N20"/>
      <c r="O20"/>
      <c r="P20"/>
      <c r="Q20"/>
      <c r="R20"/>
      <c r="S20"/>
      <c r="T20"/>
      <c r="U20"/>
      <c r="V20"/>
      <c r="W20"/>
      <c r="X20"/>
      <c r="Y20"/>
    </row>
    <row r="21" spans="1:25" x14ac:dyDescent="0.2">
      <c r="F21" s="12"/>
    </row>
  </sheetData>
  <mergeCells count="1">
    <mergeCell ref="D5:F5"/>
  </mergeCells>
  <printOptions horizontalCentered="1"/>
  <pageMargins left="0.11811023622047245" right="0.11811023622047245" top="0.55118110236220474" bottom="0.55118110236220474" header="0.31496062992125984" footer="0.31496062992125984"/>
  <pageSetup paperSize="14" scale="75" pageOrder="overThenDown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FF 2017</vt:lpstr>
      <vt:lpstr>AFD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Acuña Molina</dc:creator>
  <cp:lastModifiedBy>Usuario de Microsoft Office</cp:lastModifiedBy>
  <cp:lastPrinted>2018-08-27T13:45:07Z</cp:lastPrinted>
  <dcterms:created xsi:type="dcterms:W3CDTF">2017-01-24T20:57:57Z</dcterms:created>
  <dcterms:modified xsi:type="dcterms:W3CDTF">2018-08-29T18:36:24Z</dcterms:modified>
</cp:coreProperties>
</file>