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C2A168CA-E49E-47A5-8875-F2BDA1B840A4}" xr6:coauthVersionLast="34" xr6:coauthVersionMax="34" xr10:uidLastSave="{00000000-0000-0000-0000-000000000000}"/>
  <workbookProtection workbookAlgorithmName="SHA-512" workbookHashValue="LotHg+IPhp9TskJ3CsPSGxOPKvXpq+dukMx1ax0aCQmtLi8JSopQ9T/l7tdD5H6DXz+/z5hm5zbzl+wexi5CIw==" workbookSaltValue="U+J3W9FH/cE0QNPA3UiPfA==" workbookSpinCount="100000" lockStructure="1"/>
  <bookViews>
    <workbookView xWindow="0" yWindow="0" windowWidth="19200" windowHeight="9525" tabRatio="906" firstSheet="1" activeTab="1" xr2:uid="{00000000-000D-0000-FFFF-FFFF00000000}"/>
  </bookViews>
  <sheets>
    <sheet name="Instructivo" sheetId="18" state="hidden" r:id="rId1"/>
    <sheet name="0. Identificación" sheetId="1" r:id="rId2"/>
    <sheet name="Alumnos PACE" sheetId="12" state="hidden" r:id="rId3"/>
    <sheet name="COD_IES" sheetId="28" state="hidden" r:id="rId4"/>
    <sheet name="Parámetros_generales" sheetId="16" state="hidden" r:id="rId5"/>
    <sheet name="1. Hitos" sheetId="30" r:id="rId6"/>
    <sheet name="2. Programación Operativa" sheetId="14" r:id="rId7"/>
    <sheet name="3. RR.HH" sheetId="25" r:id="rId8"/>
    <sheet name="Cuentas" sheetId="26" state="hidden" r:id="rId9"/>
    <sheet name="4. Presupuesto" sheetId="27" r:id="rId10"/>
    <sheet name="5. Ejecución Operativa" sheetId="24" r:id="rId11"/>
    <sheet name="6. Rendición de Gastos" sheetId="32" r:id="rId12"/>
    <sheet name="Avance General" sheetId="7" r:id="rId13"/>
    <sheet name="Presupuesto pace" sheetId="29" state="hidden" r:id="rId14"/>
  </sheets>
  <externalReferences>
    <externalReference r:id="rId15"/>
  </externalReferences>
  <definedNames>
    <definedName name="_xlnm._FilterDatabase" localSheetId="2" hidden="1">'Alumnos PACE'!$I$1:$N$575</definedName>
    <definedName name="_xlnm._FilterDatabase" localSheetId="3" hidden="1">COD_IES!$A$1:$E$30</definedName>
    <definedName name="_xlnm._FilterDatabase" localSheetId="4" hidden="1">Parámetros_generales!$C$1:$C$101</definedName>
    <definedName name="ACOMPAÑAMIENTO_EN_LA_EDUCACIÓN_SUPERIOR">Cuentas!$C$2:$C$9</definedName>
    <definedName name="Actividades">Parámetros_generales!$R$2:$R$3</definedName>
    <definedName name="AES">Cuentas!$C$1:$C$9</definedName>
    <definedName name="_xlnm.Print_Area" localSheetId="1">'0. Identificación'!$A$1:$E$11</definedName>
    <definedName name="_xlnm.Print_Area" localSheetId="5">'1. Hitos'!$A$1:$L$12</definedName>
    <definedName name="_xlnm.Print_Area" localSheetId="7">'3. RR.HH'!$A$1:$L$2000</definedName>
    <definedName name="_xlnm.Print_Area" localSheetId="9">'4. Presupuesto'!$A$1:$G$502</definedName>
    <definedName name="_xlnm.Print_Area" localSheetId="11">'6. Rendición de Gastos'!$A$1:$M$400</definedName>
    <definedName name="CODPROYECTO">[1]Hoja5!$C$3:$C$31</definedName>
    <definedName name="Convenio_estudiante_tutor">Parámetros_generales!$AR$2:$AR$8</definedName>
    <definedName name="COORDINACIÓN_EJECUTIVA">Cuentas!$A$35:$A$36</definedName>
    <definedName name="COORDINACIÓN_REGIONAL">Cuentas!$B$35:$B$36</definedName>
    <definedName name="CUENTA">Cuentas!$A$2:$A$4</definedName>
    <definedName name="DATOS">[1]Hoja5!$C$2:$H$31</definedName>
    <definedName name="Directa_beneficiario">Parámetros_generales!$S$2:$S$6</definedName>
    <definedName name="EJECUCION_AES">Cuentas!$B$13:$B$20</definedName>
    <definedName name="EJECUCION_PEM">Cuentas!$A$13:$A$20</definedName>
    <definedName name="ENCARGADO_ADMINISTRATIVO">Cuentas!$C$35:$C$36</definedName>
    <definedName name="Estado_Actividad">Parámetros_generales!$Q$2:$Q$5</definedName>
    <definedName name="Estado_po">Parámetros_generales!$AA$2:$AA$4</definedName>
    <definedName name="EXPLORACION_VOCACIONAL_ADMISION_EJECUCION_PEM">Cuentas!$G$13:$G$16</definedName>
    <definedName name="Fecha">Parámetros_generales!$Y$2:$Y$55</definedName>
    <definedName name="Fechas_PO">Parámetros_generales!$Y$2:$Y$55</definedName>
    <definedName name="Fechas2">Parámetros_generales!$AS$2:$AS$56</definedName>
    <definedName name="GASTOS_DE_OPERACION">Cuentas!$B$7</definedName>
    <definedName name="GASTOS_DIRECTOS">Cuentas!$A$7:$A$9</definedName>
    <definedName name="GASTOS_RRHH">Cuentas!$C$7:$C$10</definedName>
    <definedName name="Indirecta_beneficiario">Parámetros_generales!$T$2:$T$5</definedName>
    <definedName name="MONITOREO_AES">Cuentas!$H$25:$H$28</definedName>
    <definedName name="NOMBRE_IES">COD_IES!$A$2:$A$32</definedName>
    <definedName name="OPERACIÓN_TRANSVERSAL">Cuentas!$A$24:$A$35</definedName>
    <definedName name="OTROS">Cuentas!$D$39:$D$41</definedName>
    <definedName name="PROYECTOS_PARTICIPATIVOS">Cuentas!$C$13:$C$21</definedName>
    <definedName name="RRHH_EJECUCION_AES">Cuentas!$B$39:$B$43</definedName>
    <definedName name="RRHH_EJECUCION_PEM">Cuentas!$A$39:$A$41</definedName>
    <definedName name="RRHH_TRANSVERSALES">Cuentas!$C$39:$C$41</definedName>
    <definedName name="Tipo_contrato">Parámetros_generales!$AR$2:$AR$8</definedName>
    <definedName name="Unidad_Medida">Parámetros_generales!$U$2:$U$11</definedName>
  </definedNames>
  <calcPr calcId="179017" concurrentCalc="0"/>
  <fileRecoveryPr autoRecover="0"/>
</workbook>
</file>

<file path=xl/calcChain.xml><?xml version="1.0" encoding="utf-8"?>
<calcChain xmlns="http://schemas.openxmlformats.org/spreadsheetml/2006/main">
  <c r="F28" i="7" l="1"/>
  <c r="F26" i="7"/>
  <c r="F24" i="7"/>
  <c r="F22" i="7"/>
  <c r="F18" i="7"/>
  <c r="F14" i="7"/>
  <c r="F12" i="7"/>
  <c r="F10" i="7"/>
  <c r="B2000" i="25"/>
  <c r="B1999" i="25"/>
  <c r="B1998" i="25"/>
  <c r="B1997" i="25"/>
  <c r="B1996" i="25"/>
  <c r="B1995" i="25"/>
  <c r="B1994" i="25"/>
  <c r="B1993" i="25"/>
  <c r="B1992" i="25"/>
  <c r="B1991" i="25"/>
  <c r="B1990" i="25"/>
  <c r="B1989" i="25"/>
  <c r="B1988" i="25"/>
  <c r="B1987" i="25"/>
  <c r="B1986" i="25"/>
  <c r="B1985" i="25"/>
  <c r="B1984" i="25"/>
  <c r="B1983" i="25"/>
  <c r="B1982" i="25"/>
  <c r="B1981" i="25"/>
  <c r="B1980" i="25"/>
  <c r="B1979" i="25"/>
  <c r="B1978" i="25"/>
  <c r="B1977" i="25"/>
  <c r="B1976" i="25"/>
  <c r="B1975" i="25"/>
  <c r="B1974" i="25"/>
  <c r="B1973" i="25"/>
  <c r="B1972" i="25"/>
  <c r="B1971" i="25"/>
  <c r="B1970" i="25"/>
  <c r="B1969" i="25"/>
  <c r="B1968" i="25"/>
  <c r="B1967" i="25"/>
  <c r="B1966" i="25"/>
  <c r="B1965" i="25"/>
  <c r="B1964" i="25"/>
  <c r="B1963" i="25"/>
  <c r="B1962" i="25"/>
  <c r="B1961" i="25"/>
  <c r="B1960" i="25"/>
  <c r="B1959" i="25"/>
  <c r="B1958" i="25"/>
  <c r="B1957" i="25"/>
  <c r="B1956" i="25"/>
  <c r="B1955" i="25"/>
  <c r="B1954" i="25"/>
  <c r="B1953" i="25"/>
  <c r="B1952" i="25"/>
  <c r="B1951" i="25"/>
  <c r="B1950" i="25"/>
  <c r="B1949" i="25"/>
  <c r="B1948" i="25"/>
  <c r="B1947" i="25"/>
  <c r="B1946" i="25"/>
  <c r="B1945" i="25"/>
  <c r="B1944" i="25"/>
  <c r="B1943" i="25"/>
  <c r="B1942" i="25"/>
  <c r="B1941" i="25"/>
  <c r="B1940" i="25"/>
  <c r="B1939" i="25"/>
  <c r="B1938" i="25"/>
  <c r="B1937" i="25"/>
  <c r="B1936" i="25"/>
  <c r="B1935" i="25"/>
  <c r="B1934" i="25"/>
  <c r="B1933" i="25"/>
  <c r="B1932" i="25"/>
  <c r="B1931" i="25"/>
  <c r="B1930" i="25"/>
  <c r="B1929" i="25"/>
  <c r="B1928" i="25"/>
  <c r="B1927" i="25"/>
  <c r="B1926" i="25"/>
  <c r="B1925" i="25"/>
  <c r="B1924" i="25"/>
  <c r="B1923" i="25"/>
  <c r="B1922" i="25"/>
  <c r="B1921" i="25"/>
  <c r="B1920" i="25"/>
  <c r="B1919" i="25"/>
  <c r="B1918" i="25"/>
  <c r="B1917" i="25"/>
  <c r="B1916" i="25"/>
  <c r="B1915" i="25"/>
  <c r="B1914" i="25"/>
  <c r="B1913" i="25"/>
  <c r="B1912" i="25"/>
  <c r="B1911" i="25"/>
  <c r="B1910" i="25"/>
  <c r="B1909" i="25"/>
  <c r="B1908" i="25"/>
  <c r="B1907" i="25"/>
  <c r="B1906" i="25"/>
  <c r="B1905" i="25"/>
  <c r="B1904" i="25"/>
  <c r="B1903" i="25"/>
  <c r="B1902" i="25"/>
  <c r="B1901" i="25"/>
  <c r="B1900" i="25"/>
  <c r="B1899" i="25"/>
  <c r="B1898" i="25"/>
  <c r="B1897" i="25"/>
  <c r="B1896" i="25"/>
  <c r="B1895" i="25"/>
  <c r="B1894" i="25"/>
  <c r="B1893" i="25"/>
  <c r="B1892" i="25"/>
  <c r="B1891" i="25"/>
  <c r="B1890" i="25"/>
  <c r="B1889" i="25"/>
  <c r="B1888" i="25"/>
  <c r="B1887" i="25"/>
  <c r="B1886" i="25"/>
  <c r="B1885" i="25"/>
  <c r="B1884" i="25"/>
  <c r="B1883" i="25"/>
  <c r="B1882" i="25"/>
  <c r="B1881" i="25"/>
  <c r="B1880" i="25"/>
  <c r="B1879" i="25"/>
  <c r="B1878" i="25"/>
  <c r="B1877" i="25"/>
  <c r="B1876" i="25"/>
  <c r="B1875" i="25"/>
  <c r="B1874" i="25"/>
  <c r="B1873" i="25"/>
  <c r="B1872" i="25"/>
  <c r="B1871" i="25"/>
  <c r="B1870" i="25"/>
  <c r="B1869" i="25"/>
  <c r="B1868" i="25"/>
  <c r="B1867" i="25"/>
  <c r="B1866" i="25"/>
  <c r="B1865" i="25"/>
  <c r="B1864" i="25"/>
  <c r="B1863" i="25"/>
  <c r="B1862" i="25"/>
  <c r="B1861" i="25"/>
  <c r="B1860" i="25"/>
  <c r="B1859" i="25"/>
  <c r="B1858" i="25"/>
  <c r="B1857" i="25"/>
  <c r="B1856" i="25"/>
  <c r="B1855" i="25"/>
  <c r="B1854" i="25"/>
  <c r="B1853" i="25"/>
  <c r="B1852" i="25"/>
  <c r="B1851" i="25"/>
  <c r="B1850" i="25"/>
  <c r="B1849" i="25"/>
  <c r="B1848" i="25"/>
  <c r="B1847" i="25"/>
  <c r="B1846" i="25"/>
  <c r="B1845" i="25"/>
  <c r="B1844" i="25"/>
  <c r="B1843" i="25"/>
  <c r="B1842" i="25"/>
  <c r="B1841" i="25"/>
  <c r="B1840" i="25"/>
  <c r="B1839" i="25"/>
  <c r="B1838" i="25"/>
  <c r="B1837" i="25"/>
  <c r="B1836" i="25"/>
  <c r="B1835" i="25"/>
  <c r="B1834" i="25"/>
  <c r="B1833" i="25"/>
  <c r="B1832" i="25"/>
  <c r="B1831" i="25"/>
  <c r="B1830" i="25"/>
  <c r="B1829" i="25"/>
  <c r="B1828" i="25"/>
  <c r="B1827" i="25"/>
  <c r="B1826" i="25"/>
  <c r="B1825" i="25"/>
  <c r="B1824" i="25"/>
  <c r="B1823" i="25"/>
  <c r="B1822" i="25"/>
  <c r="B1821" i="25"/>
  <c r="B1820" i="25"/>
  <c r="B1819" i="25"/>
  <c r="B1818" i="25"/>
  <c r="B1817" i="25"/>
  <c r="B1816" i="25"/>
  <c r="B1815" i="25"/>
  <c r="B1814" i="25"/>
  <c r="B1813" i="25"/>
  <c r="B1812" i="25"/>
  <c r="B1811" i="25"/>
  <c r="B1810" i="25"/>
  <c r="B1809" i="25"/>
  <c r="B1808" i="25"/>
  <c r="B1807" i="25"/>
  <c r="B1806" i="25"/>
  <c r="B1805" i="25"/>
  <c r="B1804" i="25"/>
  <c r="B1803" i="25"/>
  <c r="B1802" i="25"/>
  <c r="B1801" i="25"/>
  <c r="B1800" i="25"/>
  <c r="B1799" i="25"/>
  <c r="B1798" i="25"/>
  <c r="B1797" i="25"/>
  <c r="B1796" i="25"/>
  <c r="B1795" i="25"/>
  <c r="B1794" i="25"/>
  <c r="B1793" i="25"/>
  <c r="B1792" i="25"/>
  <c r="B1791" i="25"/>
  <c r="B1790" i="25"/>
  <c r="B1789" i="25"/>
  <c r="B1788" i="25"/>
  <c r="B1787" i="25"/>
  <c r="B1786" i="25"/>
  <c r="B1785" i="25"/>
  <c r="B1784" i="25"/>
  <c r="B1783" i="25"/>
  <c r="B1782" i="25"/>
  <c r="B1781" i="25"/>
  <c r="B1780" i="25"/>
  <c r="B1779" i="25"/>
  <c r="B1778" i="25"/>
  <c r="B1777" i="25"/>
  <c r="B1776" i="25"/>
  <c r="B1775" i="25"/>
  <c r="B1774" i="25"/>
  <c r="B1773" i="25"/>
  <c r="B1772" i="25"/>
  <c r="B1771" i="25"/>
  <c r="B1770" i="25"/>
  <c r="B1769" i="25"/>
  <c r="B1768" i="25"/>
  <c r="B1767" i="25"/>
  <c r="B1766" i="25"/>
  <c r="B1765" i="25"/>
  <c r="B1764" i="25"/>
  <c r="B1763" i="25"/>
  <c r="B1762" i="25"/>
  <c r="B1761" i="25"/>
  <c r="B1760" i="25"/>
  <c r="B1759" i="25"/>
  <c r="B1758" i="25"/>
  <c r="B1757" i="25"/>
  <c r="B1756" i="25"/>
  <c r="B1755" i="25"/>
  <c r="B1754" i="25"/>
  <c r="B1753" i="25"/>
  <c r="B1752" i="25"/>
  <c r="B1751" i="25"/>
  <c r="B1750" i="25"/>
  <c r="B1749" i="25"/>
  <c r="B1748" i="25"/>
  <c r="B1747" i="25"/>
  <c r="B1746" i="25"/>
  <c r="B1745" i="25"/>
  <c r="B1744" i="25"/>
  <c r="B1743" i="25"/>
  <c r="B1742" i="25"/>
  <c r="B1741" i="25"/>
  <c r="B1740" i="25"/>
  <c r="B1739" i="25"/>
  <c r="B1738" i="25"/>
  <c r="B1737" i="25"/>
  <c r="B1736" i="25"/>
  <c r="B1735" i="25"/>
  <c r="B1734" i="25"/>
  <c r="B1733" i="25"/>
  <c r="B1732" i="25"/>
  <c r="B1731" i="25"/>
  <c r="B1730" i="25"/>
  <c r="B1729" i="25"/>
  <c r="B1728" i="25"/>
  <c r="B1727" i="25"/>
  <c r="B1726" i="25"/>
  <c r="B1725" i="25"/>
  <c r="B1724" i="25"/>
  <c r="B1723" i="25"/>
  <c r="B1722" i="25"/>
  <c r="B1721" i="25"/>
  <c r="B1720" i="25"/>
  <c r="B1719" i="25"/>
  <c r="B1718" i="25"/>
  <c r="B1717" i="25"/>
  <c r="B1716" i="25"/>
  <c r="B1715" i="25"/>
  <c r="B1714" i="25"/>
  <c r="B1713" i="25"/>
  <c r="B1712" i="25"/>
  <c r="B1711" i="25"/>
  <c r="B1710" i="25"/>
  <c r="B1709" i="25"/>
  <c r="B1708" i="25"/>
  <c r="B1707" i="25"/>
  <c r="B1706" i="25"/>
  <c r="B1705" i="25"/>
  <c r="B1704" i="25"/>
  <c r="B1703" i="25"/>
  <c r="B1702" i="25"/>
  <c r="B1701" i="25"/>
  <c r="B1700" i="25"/>
  <c r="B1699" i="25"/>
  <c r="B1698" i="25"/>
  <c r="B1697" i="25"/>
  <c r="B1696" i="25"/>
  <c r="B1695" i="25"/>
  <c r="B1694" i="25"/>
  <c r="B1693" i="25"/>
  <c r="B1692" i="25"/>
  <c r="B1691" i="25"/>
  <c r="B1690" i="25"/>
  <c r="B1689" i="25"/>
  <c r="B1688" i="25"/>
  <c r="B1687" i="25"/>
  <c r="B1686" i="25"/>
  <c r="B1685" i="25"/>
  <c r="B1684" i="25"/>
  <c r="B1683" i="25"/>
  <c r="B1682" i="25"/>
  <c r="B1681" i="25"/>
  <c r="B1680" i="25"/>
  <c r="B1679" i="25"/>
  <c r="B1678" i="25"/>
  <c r="B1677" i="25"/>
  <c r="B1676" i="25"/>
  <c r="B1675" i="25"/>
  <c r="B1674" i="25"/>
  <c r="B1673" i="25"/>
  <c r="B1672" i="25"/>
  <c r="B1671" i="25"/>
  <c r="B1670" i="25"/>
  <c r="B1669" i="25"/>
  <c r="B1668" i="25"/>
  <c r="B1667" i="25"/>
  <c r="B1666" i="25"/>
  <c r="B1665" i="25"/>
  <c r="B1664" i="25"/>
  <c r="B1663" i="25"/>
  <c r="B1662" i="25"/>
  <c r="B1661" i="25"/>
  <c r="B1660" i="25"/>
  <c r="B1659" i="25"/>
  <c r="B1658" i="25"/>
  <c r="B1657" i="25"/>
  <c r="B1656" i="25"/>
  <c r="B1655" i="25"/>
  <c r="B1654" i="25"/>
  <c r="B1653" i="25"/>
  <c r="B1652" i="25"/>
  <c r="B1651" i="25"/>
  <c r="B1650" i="25"/>
  <c r="B1649" i="25"/>
  <c r="B1648" i="25"/>
  <c r="B1647" i="25"/>
  <c r="B1646" i="25"/>
  <c r="B1645" i="25"/>
  <c r="B1644" i="25"/>
  <c r="B1643" i="25"/>
  <c r="B1642" i="25"/>
  <c r="B1641" i="25"/>
  <c r="B1640" i="25"/>
  <c r="B1639" i="25"/>
  <c r="B1638" i="25"/>
  <c r="B1637" i="25"/>
  <c r="B1636" i="25"/>
  <c r="B1635" i="25"/>
  <c r="B1634" i="25"/>
  <c r="B1633" i="25"/>
  <c r="B1632" i="25"/>
  <c r="B1631" i="25"/>
  <c r="B1630" i="25"/>
  <c r="B1629" i="25"/>
  <c r="B1628" i="25"/>
  <c r="B1627" i="25"/>
  <c r="B1626" i="25"/>
  <c r="B1625" i="25"/>
  <c r="B1624" i="25"/>
  <c r="B1623" i="25"/>
  <c r="B1622" i="25"/>
  <c r="B1621" i="25"/>
  <c r="B1620" i="25"/>
  <c r="B1619" i="25"/>
  <c r="B1618" i="25"/>
  <c r="B1617" i="25"/>
  <c r="B1616" i="25"/>
  <c r="B1615" i="25"/>
  <c r="B1614" i="25"/>
  <c r="B1613" i="25"/>
  <c r="B1612" i="25"/>
  <c r="B1611" i="25"/>
  <c r="B1610" i="25"/>
  <c r="B1609" i="25"/>
  <c r="B1608" i="25"/>
  <c r="B1607" i="25"/>
  <c r="B1606" i="25"/>
  <c r="B1605" i="25"/>
  <c r="B1604" i="25"/>
  <c r="B1603" i="25"/>
  <c r="B1602" i="25"/>
  <c r="B1601" i="25"/>
  <c r="B1600" i="25"/>
  <c r="B1599" i="25"/>
  <c r="B1598" i="25"/>
  <c r="B1597" i="25"/>
  <c r="B1596" i="25"/>
  <c r="B1595" i="25"/>
  <c r="B1594" i="25"/>
  <c r="B1593" i="25"/>
  <c r="B1592" i="25"/>
  <c r="B1591" i="25"/>
  <c r="B1590" i="25"/>
  <c r="B1589" i="25"/>
  <c r="B1588" i="25"/>
  <c r="B1587" i="25"/>
  <c r="B1586" i="25"/>
  <c r="B1585" i="25"/>
  <c r="B1584" i="25"/>
  <c r="B1583" i="25"/>
  <c r="B1582" i="25"/>
  <c r="B1581" i="25"/>
  <c r="B1580" i="25"/>
  <c r="B1579" i="25"/>
  <c r="B1578" i="25"/>
  <c r="B1577" i="25"/>
  <c r="B1576" i="25"/>
  <c r="B1575" i="25"/>
  <c r="B1574" i="25"/>
  <c r="B1573" i="25"/>
  <c r="B1572" i="25"/>
  <c r="B1571" i="25"/>
  <c r="B1570" i="25"/>
  <c r="B1569" i="25"/>
  <c r="B1568" i="25"/>
  <c r="B1567" i="25"/>
  <c r="B1566" i="25"/>
  <c r="B1565" i="25"/>
  <c r="B1564" i="25"/>
  <c r="B1563" i="25"/>
  <c r="B1562" i="25"/>
  <c r="B1561" i="25"/>
  <c r="B1560" i="25"/>
  <c r="B1559" i="25"/>
  <c r="B1558" i="25"/>
  <c r="B1557" i="25"/>
  <c r="B1556" i="25"/>
  <c r="B1555" i="25"/>
  <c r="B1554" i="25"/>
  <c r="B1553" i="25"/>
  <c r="B1552" i="25"/>
  <c r="B1551" i="25"/>
  <c r="B1550" i="25"/>
  <c r="B1549" i="25"/>
  <c r="B1548" i="25"/>
  <c r="B1547" i="25"/>
  <c r="B1546" i="25"/>
  <c r="B1545" i="25"/>
  <c r="B1544" i="25"/>
  <c r="B1543" i="25"/>
  <c r="B1542" i="25"/>
  <c r="B1541" i="25"/>
  <c r="B1540" i="25"/>
  <c r="B1539" i="25"/>
  <c r="B1538" i="25"/>
  <c r="B1537" i="25"/>
  <c r="B1536" i="25"/>
  <c r="B1535" i="25"/>
  <c r="B1534" i="25"/>
  <c r="B1533" i="25"/>
  <c r="B1532" i="25"/>
  <c r="B1531" i="25"/>
  <c r="B1530" i="25"/>
  <c r="B1529" i="25"/>
  <c r="B1528" i="25"/>
  <c r="B1527" i="25"/>
  <c r="B1526" i="25"/>
  <c r="B1525" i="25"/>
  <c r="B1524" i="25"/>
  <c r="B1523" i="25"/>
  <c r="B1522" i="25"/>
  <c r="B1521" i="25"/>
  <c r="B1520" i="25"/>
  <c r="B1519" i="25"/>
  <c r="B1518" i="25"/>
  <c r="B1517" i="25"/>
  <c r="B1516" i="25"/>
  <c r="B1515" i="25"/>
  <c r="B1514" i="25"/>
  <c r="B1513" i="25"/>
  <c r="B1512" i="25"/>
  <c r="B1511" i="25"/>
  <c r="B1510" i="25"/>
  <c r="B1509" i="25"/>
  <c r="B1508" i="25"/>
  <c r="B1507" i="25"/>
  <c r="B1506" i="25"/>
  <c r="B1505" i="25"/>
  <c r="B1504" i="25"/>
  <c r="B1503" i="25"/>
  <c r="B1502" i="25"/>
  <c r="B1501" i="25"/>
  <c r="B1500" i="25"/>
  <c r="B1499" i="25"/>
  <c r="B1498" i="25"/>
  <c r="B1497" i="25"/>
  <c r="B1496" i="25"/>
  <c r="B1495" i="25"/>
  <c r="B1494" i="25"/>
  <c r="B1493" i="25"/>
  <c r="B1492" i="25"/>
  <c r="B1491" i="25"/>
  <c r="B1490" i="25"/>
  <c r="B1489" i="25"/>
  <c r="B1488" i="25"/>
  <c r="B1487" i="25"/>
  <c r="B1486" i="25"/>
  <c r="B1485" i="25"/>
  <c r="B1484" i="25"/>
  <c r="B1483" i="25"/>
  <c r="B1482" i="25"/>
  <c r="B1481" i="25"/>
  <c r="B1480" i="25"/>
  <c r="B1479" i="25"/>
  <c r="B1478" i="25"/>
  <c r="B1477" i="25"/>
  <c r="B1476" i="25"/>
  <c r="B1475" i="25"/>
  <c r="B1474" i="25"/>
  <c r="B1473" i="25"/>
  <c r="B1472" i="25"/>
  <c r="B1471" i="25"/>
  <c r="B1470" i="25"/>
  <c r="B1469" i="25"/>
  <c r="B1468" i="25"/>
  <c r="B1467" i="25"/>
  <c r="B1466" i="25"/>
  <c r="B1465" i="25"/>
  <c r="B1464" i="25"/>
  <c r="B1463" i="25"/>
  <c r="B1462" i="25"/>
  <c r="B1461" i="25"/>
  <c r="B1460" i="25"/>
  <c r="B1459" i="25"/>
  <c r="B1458" i="25"/>
  <c r="B1457" i="25"/>
  <c r="B1456" i="25"/>
  <c r="B1455" i="25"/>
  <c r="B1454" i="25"/>
  <c r="B1453" i="25"/>
  <c r="B1452" i="25"/>
  <c r="B1451" i="25"/>
  <c r="B1450" i="25"/>
  <c r="B1449" i="25"/>
  <c r="B1448" i="25"/>
  <c r="B1447" i="25"/>
  <c r="B1446" i="25"/>
  <c r="B1445" i="25"/>
  <c r="B1444" i="25"/>
  <c r="B1443" i="25"/>
  <c r="B1442" i="25"/>
  <c r="B1441" i="25"/>
  <c r="B1440" i="25"/>
  <c r="B1439" i="25"/>
  <c r="B1438" i="25"/>
  <c r="B1437" i="25"/>
  <c r="B1436" i="25"/>
  <c r="B1435" i="25"/>
  <c r="B1434" i="25"/>
  <c r="B1433" i="25"/>
  <c r="B1432" i="25"/>
  <c r="B1431" i="25"/>
  <c r="B1430" i="25"/>
  <c r="B1429" i="25"/>
  <c r="B1428" i="25"/>
  <c r="B1427" i="25"/>
  <c r="B1426" i="25"/>
  <c r="B1425" i="25"/>
  <c r="B1424" i="25"/>
  <c r="B1423" i="25"/>
  <c r="B1422" i="25"/>
  <c r="B1421" i="25"/>
  <c r="B1420" i="25"/>
  <c r="B1419" i="25"/>
  <c r="B1418" i="25"/>
  <c r="B1417" i="25"/>
  <c r="B1416" i="25"/>
  <c r="B1415" i="25"/>
  <c r="B1414" i="25"/>
  <c r="B1413" i="25"/>
  <c r="B1412" i="25"/>
  <c r="B1411" i="25"/>
  <c r="B1410" i="25"/>
  <c r="B1409" i="25"/>
  <c r="B1408" i="25"/>
  <c r="B1407" i="25"/>
  <c r="B1406" i="25"/>
  <c r="B1405" i="25"/>
  <c r="B1404" i="25"/>
  <c r="B1403" i="25"/>
  <c r="B1402" i="25"/>
  <c r="B1401" i="25"/>
  <c r="B1400" i="25"/>
  <c r="B1399" i="25"/>
  <c r="B1398" i="25"/>
  <c r="B1397" i="25"/>
  <c r="B1396" i="25"/>
  <c r="B1395" i="25"/>
  <c r="B1394" i="25"/>
  <c r="B1393" i="25"/>
  <c r="B1392" i="25"/>
  <c r="B1391" i="25"/>
  <c r="B1390" i="25"/>
  <c r="B1389" i="25"/>
  <c r="B1388" i="25"/>
  <c r="B1387" i="25"/>
  <c r="B1386" i="25"/>
  <c r="B1385" i="25"/>
  <c r="B1384" i="25"/>
  <c r="B1383" i="25"/>
  <c r="B1382" i="25"/>
  <c r="B1381" i="25"/>
  <c r="B1380" i="25"/>
  <c r="B1379" i="25"/>
  <c r="B1378" i="25"/>
  <c r="B1377" i="25"/>
  <c r="B1376" i="25"/>
  <c r="B1375" i="25"/>
  <c r="B1374" i="25"/>
  <c r="B1373" i="25"/>
  <c r="B1372" i="25"/>
  <c r="B1371" i="25"/>
  <c r="B1370" i="25"/>
  <c r="B1369" i="25"/>
  <c r="B1368" i="25"/>
  <c r="B1367" i="25"/>
  <c r="B1366" i="25"/>
  <c r="B1365" i="25"/>
  <c r="B1364" i="25"/>
  <c r="B1363" i="25"/>
  <c r="B1362" i="25"/>
  <c r="B1361" i="25"/>
  <c r="B1360" i="25"/>
  <c r="B1359" i="25"/>
  <c r="B1358" i="25"/>
  <c r="B1357" i="25"/>
  <c r="B1356" i="25"/>
  <c r="B1355" i="25"/>
  <c r="B1354" i="25"/>
  <c r="B1353" i="25"/>
  <c r="B1352" i="25"/>
  <c r="B1351" i="25"/>
  <c r="B1350" i="25"/>
  <c r="B1349" i="25"/>
  <c r="B1348" i="25"/>
  <c r="B1347" i="25"/>
  <c r="B1346" i="25"/>
  <c r="B1345" i="25"/>
  <c r="B1344" i="25"/>
  <c r="B1343" i="25"/>
  <c r="B1342" i="25"/>
  <c r="B1341" i="25"/>
  <c r="B1340" i="25"/>
  <c r="B1339" i="25"/>
  <c r="B1338" i="25"/>
  <c r="B1337" i="25"/>
  <c r="B1336" i="25"/>
  <c r="B1335" i="25"/>
  <c r="B1334" i="25"/>
  <c r="B1333" i="25"/>
  <c r="B1332" i="25"/>
  <c r="B1331" i="25"/>
  <c r="B1330" i="25"/>
  <c r="B1329" i="25"/>
  <c r="B1328" i="25"/>
  <c r="B1327" i="25"/>
  <c r="B1326" i="25"/>
  <c r="B1325" i="25"/>
  <c r="B1324" i="25"/>
  <c r="B1323" i="25"/>
  <c r="B1322" i="25"/>
  <c r="B1321" i="25"/>
  <c r="B1320" i="25"/>
  <c r="B1319" i="25"/>
  <c r="B1318" i="25"/>
  <c r="B1317" i="25"/>
  <c r="B1316" i="25"/>
  <c r="B1315" i="25"/>
  <c r="B1314" i="25"/>
  <c r="B1313" i="25"/>
  <c r="B1312" i="25"/>
  <c r="B1311" i="25"/>
  <c r="B1310" i="25"/>
  <c r="B1309" i="25"/>
  <c r="B1308" i="25"/>
  <c r="B1307" i="25"/>
  <c r="B1306" i="25"/>
  <c r="B1305" i="25"/>
  <c r="B1304" i="25"/>
  <c r="B1303" i="25"/>
  <c r="B1302" i="25"/>
  <c r="B1301" i="25"/>
  <c r="B1300" i="25"/>
  <c r="B1299" i="25"/>
  <c r="B1298" i="25"/>
  <c r="B1297" i="25"/>
  <c r="B1296" i="25"/>
  <c r="B1295" i="25"/>
  <c r="B1294" i="25"/>
  <c r="B1293" i="25"/>
  <c r="B1292" i="25"/>
  <c r="B1291" i="25"/>
  <c r="B1290" i="25"/>
  <c r="B1289" i="25"/>
  <c r="B1288" i="25"/>
  <c r="B1287" i="25"/>
  <c r="B1286" i="25"/>
  <c r="B1285" i="25"/>
  <c r="B1284" i="25"/>
  <c r="B1283" i="25"/>
  <c r="B1282" i="25"/>
  <c r="B1281" i="25"/>
  <c r="B1280" i="25"/>
  <c r="B1279" i="25"/>
  <c r="B1278" i="25"/>
  <c r="B1277" i="25"/>
  <c r="B1276" i="25"/>
  <c r="B1275" i="25"/>
  <c r="B1274" i="25"/>
  <c r="B1273" i="25"/>
  <c r="B1272" i="25"/>
  <c r="B1271" i="25"/>
  <c r="B1270" i="25"/>
  <c r="B1269" i="25"/>
  <c r="B1268" i="25"/>
  <c r="B1267" i="25"/>
  <c r="B1266" i="25"/>
  <c r="B1265" i="25"/>
  <c r="B1264" i="25"/>
  <c r="B1263" i="25"/>
  <c r="B1262" i="25"/>
  <c r="B1261" i="25"/>
  <c r="B1260" i="25"/>
  <c r="B1259" i="25"/>
  <c r="B1258" i="25"/>
  <c r="B1257" i="25"/>
  <c r="B1256" i="25"/>
  <c r="B1255" i="25"/>
  <c r="B1254" i="25"/>
  <c r="B1253" i="25"/>
  <c r="B1252" i="25"/>
  <c r="B1251" i="25"/>
  <c r="B1250" i="25"/>
  <c r="B1249" i="25"/>
  <c r="B1248" i="25"/>
  <c r="B1247" i="25"/>
  <c r="B1246" i="25"/>
  <c r="B1245" i="25"/>
  <c r="B1244" i="25"/>
  <c r="B1243" i="25"/>
  <c r="B1242" i="25"/>
  <c r="B1241" i="25"/>
  <c r="B1240" i="25"/>
  <c r="B1239" i="25"/>
  <c r="B1238" i="25"/>
  <c r="B1237" i="25"/>
  <c r="B1236" i="25"/>
  <c r="B1235" i="25"/>
  <c r="B1234" i="25"/>
  <c r="B1233" i="25"/>
  <c r="B1232" i="25"/>
  <c r="B1231" i="25"/>
  <c r="B1230" i="25"/>
  <c r="B1229" i="25"/>
  <c r="B1228" i="25"/>
  <c r="B1227" i="25"/>
  <c r="B1226" i="25"/>
  <c r="B1225" i="25"/>
  <c r="B1224" i="25"/>
  <c r="B1223" i="25"/>
  <c r="B1222" i="25"/>
  <c r="B1221" i="25"/>
  <c r="B1220" i="25"/>
  <c r="B1219" i="25"/>
  <c r="B1218" i="25"/>
  <c r="B1217" i="25"/>
  <c r="B1216" i="25"/>
  <c r="B1215" i="25"/>
  <c r="B1214" i="25"/>
  <c r="B1213" i="25"/>
  <c r="B1212" i="25"/>
  <c r="B1211" i="25"/>
  <c r="B1210" i="25"/>
  <c r="B1209" i="25"/>
  <c r="B1208" i="25"/>
  <c r="B1207" i="25"/>
  <c r="B1206" i="25"/>
  <c r="B1205" i="25"/>
  <c r="B1204" i="25"/>
  <c r="B1203" i="25"/>
  <c r="B1202" i="25"/>
  <c r="B1201" i="25"/>
  <c r="B1200" i="25"/>
  <c r="B1199" i="25"/>
  <c r="B1198" i="25"/>
  <c r="B1197" i="25"/>
  <c r="B1196" i="25"/>
  <c r="B1195" i="25"/>
  <c r="B1194" i="25"/>
  <c r="B1193" i="25"/>
  <c r="B1192" i="25"/>
  <c r="B1191" i="25"/>
  <c r="B1190" i="25"/>
  <c r="B1189" i="25"/>
  <c r="B1188" i="25"/>
  <c r="B1187" i="25"/>
  <c r="B1186" i="25"/>
  <c r="B1185" i="25"/>
  <c r="B1184" i="25"/>
  <c r="B1183" i="25"/>
  <c r="B1182" i="25"/>
  <c r="B1181" i="25"/>
  <c r="B1180" i="25"/>
  <c r="B1179" i="25"/>
  <c r="B1178" i="25"/>
  <c r="B1177" i="25"/>
  <c r="B1176" i="25"/>
  <c r="B1175" i="25"/>
  <c r="B1174" i="25"/>
  <c r="B1173" i="25"/>
  <c r="B1172" i="25"/>
  <c r="B1171" i="25"/>
  <c r="B1170" i="25"/>
  <c r="B1169" i="25"/>
  <c r="B1168" i="25"/>
  <c r="B1167" i="25"/>
  <c r="B1166" i="25"/>
  <c r="B1165" i="25"/>
  <c r="B1164" i="25"/>
  <c r="B1163" i="25"/>
  <c r="B1162" i="25"/>
  <c r="B1161" i="25"/>
  <c r="B1160" i="25"/>
  <c r="B1159" i="25"/>
  <c r="B1158" i="25"/>
  <c r="B1157" i="25"/>
  <c r="B1156" i="25"/>
  <c r="B1155" i="25"/>
  <c r="B1154" i="25"/>
  <c r="B1153" i="25"/>
  <c r="B1152" i="25"/>
  <c r="B1151" i="25"/>
  <c r="B1150" i="25"/>
  <c r="B1149" i="25"/>
  <c r="B1148" i="25"/>
  <c r="B1147" i="25"/>
  <c r="B1146" i="25"/>
  <c r="B1145" i="25"/>
  <c r="B1144" i="25"/>
  <c r="B1143" i="25"/>
  <c r="B1142" i="25"/>
  <c r="B1141" i="25"/>
  <c r="B1140" i="25"/>
  <c r="B1139" i="25"/>
  <c r="B1138" i="25"/>
  <c r="B1137" i="25"/>
  <c r="B1136" i="25"/>
  <c r="B1135" i="25"/>
  <c r="B1134" i="25"/>
  <c r="B1133" i="25"/>
  <c r="B1132" i="25"/>
  <c r="B1131" i="25"/>
  <c r="B1130" i="25"/>
  <c r="B1129" i="25"/>
  <c r="B1128" i="25"/>
  <c r="B1127" i="25"/>
  <c r="B1126" i="25"/>
  <c r="B1125" i="25"/>
  <c r="B1124" i="25"/>
  <c r="B1123" i="25"/>
  <c r="B1122" i="25"/>
  <c r="B1121" i="25"/>
  <c r="B1120" i="25"/>
  <c r="B1119" i="25"/>
  <c r="B1118" i="25"/>
  <c r="B1117" i="25"/>
  <c r="B1116" i="25"/>
  <c r="B1115" i="25"/>
  <c r="B1114" i="25"/>
  <c r="B1113" i="25"/>
  <c r="B1112" i="25"/>
  <c r="B1111" i="25"/>
  <c r="B1110" i="25"/>
  <c r="B1109" i="25"/>
  <c r="B1108" i="25"/>
  <c r="B1107" i="25"/>
  <c r="B1106" i="25"/>
  <c r="B1105" i="25"/>
  <c r="B1104" i="25"/>
  <c r="B1103" i="25"/>
  <c r="B1102" i="25"/>
  <c r="B1101" i="25"/>
  <c r="B1100" i="25"/>
  <c r="B1099" i="25"/>
  <c r="B1098" i="25"/>
  <c r="B1097" i="25"/>
  <c r="B1096" i="25"/>
  <c r="B1095" i="25"/>
  <c r="B1094" i="25"/>
  <c r="B1093" i="25"/>
  <c r="B1092" i="25"/>
  <c r="B1091" i="25"/>
  <c r="B1090" i="25"/>
  <c r="B1089" i="25"/>
  <c r="B1088" i="25"/>
  <c r="B1087" i="25"/>
  <c r="B1086" i="25"/>
  <c r="B1085" i="25"/>
  <c r="B1084" i="25"/>
  <c r="B1083" i="25"/>
  <c r="B1082" i="25"/>
  <c r="B1081" i="25"/>
  <c r="B1080" i="25"/>
  <c r="B1079" i="25"/>
  <c r="B1078" i="25"/>
  <c r="B1077" i="25"/>
  <c r="B1076" i="25"/>
  <c r="B1075" i="25"/>
  <c r="B1074" i="25"/>
  <c r="B1073" i="25"/>
  <c r="B1072" i="25"/>
  <c r="B1071" i="25"/>
  <c r="B1070" i="25"/>
  <c r="B1069" i="25"/>
  <c r="B1068" i="25"/>
  <c r="B1067" i="25"/>
  <c r="B1066" i="25"/>
  <c r="B1065" i="25"/>
  <c r="B1064" i="25"/>
  <c r="B1063" i="25"/>
  <c r="B1062" i="25"/>
  <c r="B1061" i="25"/>
  <c r="B1060" i="25"/>
  <c r="B1059" i="25"/>
  <c r="B1058" i="25"/>
  <c r="B1057" i="25"/>
  <c r="B1056" i="25"/>
  <c r="B1055" i="25"/>
  <c r="B1054" i="25"/>
  <c r="B1053" i="25"/>
  <c r="B1052" i="25"/>
  <c r="B1051" i="25"/>
  <c r="B1050" i="25"/>
  <c r="B1049" i="25"/>
  <c r="B1048" i="25"/>
  <c r="B1047" i="25"/>
  <c r="B1046" i="25"/>
  <c r="B1045" i="25"/>
  <c r="B1044" i="25"/>
  <c r="B1043" i="25"/>
  <c r="B1042" i="25"/>
  <c r="B1041" i="25"/>
  <c r="B1040" i="25"/>
  <c r="B1039" i="25"/>
  <c r="B1038" i="25"/>
  <c r="B1037" i="25"/>
  <c r="B1036" i="25"/>
  <c r="B1035" i="25"/>
  <c r="B1034" i="25"/>
  <c r="B1033" i="25"/>
  <c r="B1032" i="25"/>
  <c r="B1031" i="25"/>
  <c r="B1030" i="25"/>
  <c r="B1029" i="25"/>
  <c r="B1028" i="25"/>
  <c r="B1027" i="25"/>
  <c r="B1026" i="25"/>
  <c r="B1025" i="25"/>
  <c r="B1024" i="25"/>
  <c r="B1023" i="25"/>
  <c r="B1022" i="25"/>
  <c r="B1021" i="25"/>
  <c r="B1020" i="25"/>
  <c r="B1019" i="25"/>
  <c r="B1018" i="25"/>
  <c r="B1017" i="25"/>
  <c r="B1016" i="25"/>
  <c r="B1015" i="25"/>
  <c r="B1014" i="25"/>
  <c r="B1013" i="25"/>
  <c r="B1012" i="25"/>
  <c r="B1011" i="25"/>
  <c r="B1010" i="25"/>
  <c r="B1009" i="25"/>
  <c r="B1008" i="25"/>
  <c r="B1007" i="25"/>
  <c r="B1006" i="25"/>
  <c r="B1005" i="25"/>
  <c r="B1004" i="25"/>
  <c r="B1003" i="25"/>
  <c r="B1002" i="25"/>
  <c r="B1001" i="25"/>
  <c r="B1000" i="25"/>
  <c r="B999" i="25"/>
  <c r="B998" i="25"/>
  <c r="B997" i="25"/>
  <c r="B996" i="25"/>
  <c r="B995" i="25"/>
  <c r="B994" i="25"/>
  <c r="B993" i="25"/>
  <c r="B992" i="25"/>
  <c r="B991" i="25"/>
  <c r="B990" i="25"/>
  <c r="B989" i="25"/>
  <c r="B988" i="25"/>
  <c r="B987" i="25"/>
  <c r="B986" i="25"/>
  <c r="B985" i="25"/>
  <c r="B984" i="25"/>
  <c r="B983" i="25"/>
  <c r="B982" i="25"/>
  <c r="B981" i="25"/>
  <c r="B980" i="25"/>
  <c r="B979" i="25"/>
  <c r="B978" i="25"/>
  <c r="B977" i="25"/>
  <c r="B976" i="25"/>
  <c r="B975" i="25"/>
  <c r="B974" i="25"/>
  <c r="B973" i="25"/>
  <c r="B972" i="25"/>
  <c r="B971" i="25"/>
  <c r="B970" i="25"/>
  <c r="B969" i="25"/>
  <c r="B968" i="25"/>
  <c r="B967" i="25"/>
  <c r="B966" i="25"/>
  <c r="B965" i="25"/>
  <c r="B964" i="25"/>
  <c r="B963" i="25"/>
  <c r="B962" i="25"/>
  <c r="B961" i="25"/>
  <c r="B960" i="25"/>
  <c r="B959" i="25"/>
  <c r="B958" i="25"/>
  <c r="B957" i="25"/>
  <c r="B956" i="25"/>
  <c r="B955" i="25"/>
  <c r="B954" i="25"/>
  <c r="B953" i="25"/>
  <c r="B952" i="25"/>
  <c r="B951" i="25"/>
  <c r="B950" i="25"/>
  <c r="B949" i="25"/>
  <c r="B948" i="25"/>
  <c r="B947" i="25"/>
  <c r="B946" i="25"/>
  <c r="B945" i="25"/>
  <c r="B944" i="25"/>
  <c r="B943" i="25"/>
  <c r="B942" i="25"/>
  <c r="B941" i="25"/>
  <c r="B940" i="25"/>
  <c r="B939" i="25"/>
  <c r="B938" i="25"/>
  <c r="B937" i="25"/>
  <c r="B936" i="25"/>
  <c r="B935" i="25"/>
  <c r="B934" i="25"/>
  <c r="B933" i="25"/>
  <c r="B932" i="25"/>
  <c r="B931" i="25"/>
  <c r="B930" i="25"/>
  <c r="B929" i="25"/>
  <c r="B928" i="25"/>
  <c r="B927" i="25"/>
  <c r="B926" i="25"/>
  <c r="B925" i="25"/>
  <c r="B924" i="25"/>
  <c r="B923" i="25"/>
  <c r="B922" i="25"/>
  <c r="B921" i="25"/>
  <c r="B920" i="25"/>
  <c r="B919" i="25"/>
  <c r="B918" i="25"/>
  <c r="B917" i="25"/>
  <c r="B916" i="25"/>
  <c r="B915" i="25"/>
  <c r="B914" i="25"/>
  <c r="B913" i="25"/>
  <c r="B912" i="25"/>
  <c r="B911" i="25"/>
  <c r="B910" i="25"/>
  <c r="B909" i="25"/>
  <c r="B908" i="25"/>
  <c r="B907" i="25"/>
  <c r="B906" i="25"/>
  <c r="B905" i="25"/>
  <c r="B904" i="25"/>
  <c r="B903" i="25"/>
  <c r="B902" i="25"/>
  <c r="B901" i="25"/>
  <c r="B900" i="25"/>
  <c r="B899" i="25"/>
  <c r="B898" i="25"/>
  <c r="B897" i="25"/>
  <c r="B896" i="25"/>
  <c r="B895" i="25"/>
  <c r="B894" i="25"/>
  <c r="B893" i="25"/>
  <c r="B892" i="25"/>
  <c r="B891" i="25"/>
  <c r="B890" i="25"/>
  <c r="B889" i="25"/>
  <c r="B888" i="25"/>
  <c r="B887" i="25"/>
  <c r="B886" i="25"/>
  <c r="B885" i="25"/>
  <c r="B884" i="25"/>
  <c r="B883" i="25"/>
  <c r="B882" i="25"/>
  <c r="B881" i="25"/>
  <c r="B880" i="25"/>
  <c r="B879" i="25"/>
  <c r="B878" i="25"/>
  <c r="B877" i="25"/>
  <c r="B876" i="25"/>
  <c r="B875" i="25"/>
  <c r="B874" i="25"/>
  <c r="B873" i="25"/>
  <c r="B872" i="25"/>
  <c r="B871" i="25"/>
  <c r="B870" i="25"/>
  <c r="B869" i="25"/>
  <c r="B868" i="25"/>
  <c r="B867" i="25"/>
  <c r="B866" i="25"/>
  <c r="B865" i="25"/>
  <c r="B864" i="25"/>
  <c r="B863" i="25"/>
  <c r="B862" i="25"/>
  <c r="B861" i="25"/>
  <c r="B860" i="25"/>
  <c r="B859" i="25"/>
  <c r="B858" i="25"/>
  <c r="B857" i="25"/>
  <c r="B856" i="25"/>
  <c r="B855" i="25"/>
  <c r="B854" i="25"/>
  <c r="B853" i="25"/>
  <c r="B852" i="25"/>
  <c r="B851" i="25"/>
  <c r="B850" i="25"/>
  <c r="B849" i="25"/>
  <c r="B848" i="25"/>
  <c r="B847" i="25"/>
  <c r="B846" i="25"/>
  <c r="B845" i="25"/>
  <c r="B844" i="25"/>
  <c r="B843" i="25"/>
  <c r="B842" i="25"/>
  <c r="B841" i="25"/>
  <c r="B840" i="25"/>
  <c r="B839" i="25"/>
  <c r="B838" i="25"/>
  <c r="B837" i="25"/>
  <c r="B836" i="25"/>
  <c r="B835" i="25"/>
  <c r="B834" i="25"/>
  <c r="B833" i="25"/>
  <c r="B832" i="25"/>
  <c r="B831" i="25"/>
  <c r="B830" i="25"/>
  <c r="B829" i="25"/>
  <c r="B828" i="25"/>
  <c r="B827" i="25"/>
  <c r="B826" i="25"/>
  <c r="B825" i="25"/>
  <c r="B824" i="25"/>
  <c r="B823" i="25"/>
  <c r="B822" i="25"/>
  <c r="B821" i="25"/>
  <c r="B820" i="25"/>
  <c r="B819" i="25"/>
  <c r="B818" i="25"/>
  <c r="B817" i="25"/>
  <c r="B816" i="25"/>
  <c r="B815" i="25"/>
  <c r="B814" i="25"/>
  <c r="B813" i="25"/>
  <c r="B812" i="25"/>
  <c r="B811" i="25"/>
  <c r="B810" i="25"/>
  <c r="B809" i="25"/>
  <c r="B808" i="25"/>
  <c r="B807" i="25"/>
  <c r="B806" i="25"/>
  <c r="B805" i="25"/>
  <c r="B804" i="25"/>
  <c r="B803" i="25"/>
  <c r="B802" i="25"/>
  <c r="B801" i="25"/>
  <c r="B800" i="25"/>
  <c r="B799" i="25"/>
  <c r="B798" i="25"/>
  <c r="B797" i="25"/>
  <c r="B796" i="25"/>
  <c r="B795" i="25"/>
  <c r="B794" i="25"/>
  <c r="B793" i="25"/>
  <c r="B792" i="25"/>
  <c r="B791" i="25"/>
  <c r="B790" i="25"/>
  <c r="B789" i="25"/>
  <c r="B788" i="25"/>
  <c r="B787" i="25"/>
  <c r="B786" i="25"/>
  <c r="B785" i="25"/>
  <c r="B784" i="25"/>
  <c r="B783" i="25"/>
  <c r="B782" i="25"/>
  <c r="B781" i="25"/>
  <c r="B780" i="25"/>
  <c r="B779" i="25"/>
  <c r="B778" i="25"/>
  <c r="B777" i="25"/>
  <c r="B776" i="25"/>
  <c r="B775" i="25"/>
  <c r="B774" i="25"/>
  <c r="B773" i="25"/>
  <c r="B772" i="25"/>
  <c r="B771" i="25"/>
  <c r="B770" i="25"/>
  <c r="B769" i="25"/>
  <c r="B768" i="25"/>
  <c r="B767" i="25"/>
  <c r="B766" i="25"/>
  <c r="B765" i="25"/>
  <c r="B764" i="25"/>
  <c r="B763" i="25"/>
  <c r="B762" i="25"/>
  <c r="B761" i="25"/>
  <c r="B760" i="25"/>
  <c r="B759" i="25"/>
  <c r="B758" i="25"/>
  <c r="B757" i="25"/>
  <c r="B756" i="25"/>
  <c r="B755" i="25"/>
  <c r="B754" i="25"/>
  <c r="B753" i="25"/>
  <c r="B752" i="25"/>
  <c r="B751" i="25"/>
  <c r="B750" i="25"/>
  <c r="B749" i="25"/>
  <c r="B748" i="25"/>
  <c r="B747" i="25"/>
  <c r="B746" i="25"/>
  <c r="B745" i="25"/>
  <c r="B744" i="25"/>
  <c r="B743" i="25"/>
  <c r="B742" i="25"/>
  <c r="B741" i="25"/>
  <c r="B740" i="25"/>
  <c r="B739" i="25"/>
  <c r="B738" i="25"/>
  <c r="B737" i="25"/>
  <c r="B736" i="25"/>
  <c r="B735" i="25"/>
  <c r="B734" i="25"/>
  <c r="B733" i="25"/>
  <c r="B732" i="25"/>
  <c r="B731" i="25"/>
  <c r="B730" i="25"/>
  <c r="B729" i="25"/>
  <c r="B728" i="25"/>
  <c r="B727" i="25"/>
  <c r="B726" i="25"/>
  <c r="B725" i="25"/>
  <c r="B724" i="25"/>
  <c r="B723" i="25"/>
  <c r="B722" i="25"/>
  <c r="B721" i="25"/>
  <c r="B720" i="25"/>
  <c r="B719" i="25"/>
  <c r="B718" i="25"/>
  <c r="B717" i="25"/>
  <c r="B716" i="25"/>
  <c r="B715" i="25"/>
  <c r="B714" i="25"/>
  <c r="B713" i="25"/>
  <c r="B712" i="25"/>
  <c r="B711" i="25"/>
  <c r="B710" i="25"/>
  <c r="B709" i="25"/>
  <c r="B708" i="25"/>
  <c r="B707" i="25"/>
  <c r="B706" i="25"/>
  <c r="B705" i="25"/>
  <c r="B704" i="25"/>
  <c r="B703" i="25"/>
  <c r="B702" i="25"/>
  <c r="B701" i="25"/>
  <c r="B700" i="25"/>
  <c r="B699" i="25"/>
  <c r="B698" i="25"/>
  <c r="B697" i="25"/>
  <c r="B696" i="25"/>
  <c r="B695" i="25"/>
  <c r="B694" i="25"/>
  <c r="B693" i="25"/>
  <c r="B692" i="25"/>
  <c r="B691" i="25"/>
  <c r="B690" i="25"/>
  <c r="B689" i="25"/>
  <c r="B688" i="25"/>
  <c r="B687" i="25"/>
  <c r="B686" i="25"/>
  <c r="B685" i="25"/>
  <c r="B684" i="25"/>
  <c r="B683" i="25"/>
  <c r="B682" i="25"/>
  <c r="B681" i="25"/>
  <c r="B680" i="25"/>
  <c r="B679" i="25"/>
  <c r="B678" i="25"/>
  <c r="B677" i="25"/>
  <c r="B676" i="25"/>
  <c r="B675" i="25"/>
  <c r="B674" i="25"/>
  <c r="B673" i="25"/>
  <c r="B672" i="25"/>
  <c r="B671" i="25"/>
  <c r="B670" i="25"/>
  <c r="B669" i="25"/>
  <c r="B668" i="25"/>
  <c r="B667" i="25"/>
  <c r="B666" i="25"/>
  <c r="B665" i="25"/>
  <c r="B664" i="25"/>
  <c r="B663" i="25"/>
  <c r="B662" i="25"/>
  <c r="B661" i="25"/>
  <c r="B660" i="25"/>
  <c r="B659" i="25"/>
  <c r="B658" i="25"/>
  <c r="B657" i="25"/>
  <c r="B656" i="25"/>
  <c r="B655" i="25"/>
  <c r="B654" i="25"/>
  <c r="B653" i="25"/>
  <c r="B652" i="25"/>
  <c r="B651" i="25"/>
  <c r="B650" i="25"/>
  <c r="B649" i="25"/>
  <c r="B648" i="25"/>
  <c r="B647" i="25"/>
  <c r="B646" i="25"/>
  <c r="B645" i="25"/>
  <c r="B644" i="25"/>
  <c r="B643" i="25"/>
  <c r="B642" i="25"/>
  <c r="B641" i="25"/>
  <c r="B640" i="25"/>
  <c r="B639" i="25"/>
  <c r="B638" i="25"/>
  <c r="B637" i="25"/>
  <c r="B636" i="25"/>
  <c r="B635" i="25"/>
  <c r="B634" i="25"/>
  <c r="B633" i="25"/>
  <c r="B632" i="25"/>
  <c r="B631" i="25"/>
  <c r="B630" i="25"/>
  <c r="B629" i="25"/>
  <c r="B628" i="25"/>
  <c r="B627" i="25"/>
  <c r="B626" i="25"/>
  <c r="B625" i="25"/>
  <c r="B624" i="25"/>
  <c r="B623" i="25"/>
  <c r="B622" i="25"/>
  <c r="B621" i="25"/>
  <c r="B620" i="25"/>
  <c r="B619" i="25"/>
  <c r="B618" i="25"/>
  <c r="B617" i="25"/>
  <c r="B616" i="25"/>
  <c r="B615" i="25"/>
  <c r="B614" i="25"/>
  <c r="B613" i="25"/>
  <c r="B612" i="25"/>
  <c r="B611" i="25"/>
  <c r="B610" i="25"/>
  <c r="B609" i="25"/>
  <c r="B608" i="25"/>
  <c r="B607" i="25"/>
  <c r="B606" i="25"/>
  <c r="B605" i="25"/>
  <c r="B604" i="25"/>
  <c r="B603" i="25"/>
  <c r="B602" i="25"/>
  <c r="B601" i="25"/>
  <c r="B600" i="25"/>
  <c r="B599" i="25"/>
  <c r="B598" i="25"/>
  <c r="B597" i="25"/>
  <c r="B596" i="25"/>
  <c r="B595" i="25"/>
  <c r="B594" i="25"/>
  <c r="B593" i="25"/>
  <c r="B592" i="25"/>
  <c r="B591" i="25"/>
  <c r="B590" i="25"/>
  <c r="B589" i="25"/>
  <c r="B588" i="25"/>
  <c r="B587" i="25"/>
  <c r="B586" i="25"/>
  <c r="B585" i="25"/>
  <c r="B584" i="25"/>
  <c r="B583" i="25"/>
  <c r="B582" i="25"/>
  <c r="B581" i="25"/>
  <c r="B580" i="25"/>
  <c r="B579" i="25"/>
  <c r="B578" i="25"/>
  <c r="B577" i="25"/>
  <c r="B576" i="25"/>
  <c r="B575" i="25"/>
  <c r="B574" i="25"/>
  <c r="B573" i="25"/>
  <c r="B572" i="25"/>
  <c r="B571" i="25"/>
  <c r="B570" i="25"/>
  <c r="B569" i="25"/>
  <c r="B568" i="25"/>
  <c r="B567" i="25"/>
  <c r="B566" i="25"/>
  <c r="B565" i="25"/>
  <c r="B564" i="25"/>
  <c r="B563" i="25"/>
  <c r="B562" i="25"/>
  <c r="B561" i="25"/>
  <c r="B560" i="25"/>
  <c r="B559" i="25"/>
  <c r="B558" i="25"/>
  <c r="B557" i="25"/>
  <c r="B556" i="25"/>
  <c r="B555" i="25"/>
  <c r="B554" i="25"/>
  <c r="B553" i="25"/>
  <c r="B552" i="25"/>
  <c r="B551" i="25"/>
  <c r="B550" i="25"/>
  <c r="B549" i="25"/>
  <c r="B548" i="25"/>
  <c r="B547" i="25"/>
  <c r="B546" i="25"/>
  <c r="B545" i="25"/>
  <c r="B544" i="25"/>
  <c r="B543" i="25"/>
  <c r="B542" i="25"/>
  <c r="B541" i="25"/>
  <c r="B540" i="25"/>
  <c r="B539" i="25"/>
  <c r="B538" i="25"/>
  <c r="B537" i="25"/>
  <c r="B536" i="25"/>
  <c r="B535" i="25"/>
  <c r="B534" i="25"/>
  <c r="B533" i="25"/>
  <c r="B532" i="25"/>
  <c r="B531" i="25"/>
  <c r="B530" i="25"/>
  <c r="B529" i="25"/>
  <c r="B528" i="25"/>
  <c r="B527" i="25"/>
  <c r="B526" i="25"/>
  <c r="B525" i="25"/>
  <c r="B524" i="25"/>
  <c r="B523" i="25"/>
  <c r="B522" i="25"/>
  <c r="B521" i="25"/>
  <c r="B520" i="25"/>
  <c r="B519" i="25"/>
  <c r="B518" i="25"/>
  <c r="B517" i="25"/>
  <c r="B516" i="25"/>
  <c r="B515" i="25"/>
  <c r="B514" i="25"/>
  <c r="B513" i="25"/>
  <c r="B512" i="25"/>
  <c r="B511" i="25"/>
  <c r="B510" i="25"/>
  <c r="B509" i="25"/>
  <c r="B508" i="25"/>
  <c r="B507" i="25"/>
  <c r="B506" i="25"/>
  <c r="B505" i="25"/>
  <c r="B504" i="25"/>
  <c r="B503" i="25"/>
  <c r="B502" i="25"/>
  <c r="B501" i="25"/>
  <c r="B500" i="25"/>
  <c r="B499" i="25"/>
  <c r="B498" i="25"/>
  <c r="B497" i="25"/>
  <c r="B496" i="25"/>
  <c r="B495" i="25"/>
  <c r="B494" i="25"/>
  <c r="B493" i="25"/>
  <c r="B492" i="25"/>
  <c r="B491" i="25"/>
  <c r="B490" i="25"/>
  <c r="B489" i="25"/>
  <c r="B488" i="25"/>
  <c r="B487" i="25"/>
  <c r="B486" i="25"/>
  <c r="B485" i="25"/>
  <c r="B484" i="25"/>
  <c r="B483" i="25"/>
  <c r="B482" i="25"/>
  <c r="B481" i="25"/>
  <c r="B480" i="25"/>
  <c r="B479" i="25"/>
  <c r="B478" i="25"/>
  <c r="B477" i="25"/>
  <c r="B476" i="25"/>
  <c r="B475" i="25"/>
  <c r="B474" i="25"/>
  <c r="B473" i="25"/>
  <c r="B472" i="25"/>
  <c r="B471" i="25"/>
  <c r="B470" i="25"/>
  <c r="B469" i="25"/>
  <c r="B468" i="25"/>
  <c r="B467" i="25"/>
  <c r="B466" i="25"/>
  <c r="B465" i="25"/>
  <c r="B464" i="25"/>
  <c r="B463" i="25"/>
  <c r="B462" i="25"/>
  <c r="B461" i="25"/>
  <c r="B460" i="25"/>
  <c r="B459" i="25"/>
  <c r="B458" i="25"/>
  <c r="B457" i="25"/>
  <c r="B456" i="25"/>
  <c r="B455" i="25"/>
  <c r="B454" i="25"/>
  <c r="B453" i="25"/>
  <c r="B452" i="25"/>
  <c r="B451" i="25"/>
  <c r="B450" i="25"/>
  <c r="B449" i="25"/>
  <c r="B448" i="25"/>
  <c r="B447" i="25"/>
  <c r="B446" i="25"/>
  <c r="B445" i="25"/>
  <c r="B444" i="25"/>
  <c r="B443" i="25"/>
  <c r="B442" i="25"/>
  <c r="B441" i="25"/>
  <c r="B440" i="25"/>
  <c r="B439" i="25"/>
  <c r="B438" i="25"/>
  <c r="B437" i="25"/>
  <c r="B436" i="25"/>
  <c r="B435" i="25"/>
  <c r="B434" i="25"/>
  <c r="B433" i="25"/>
  <c r="B432" i="25"/>
  <c r="B431" i="25"/>
  <c r="B430" i="25"/>
  <c r="B429" i="25"/>
  <c r="B428" i="25"/>
  <c r="B427" i="25"/>
  <c r="B426" i="25"/>
  <c r="B425" i="25"/>
  <c r="B424" i="25"/>
  <c r="B423" i="25"/>
  <c r="B422" i="25"/>
  <c r="B421" i="25"/>
  <c r="B420" i="25"/>
  <c r="B419" i="25"/>
  <c r="B418" i="25"/>
  <c r="B417" i="25"/>
  <c r="B416" i="25"/>
  <c r="B415" i="25"/>
  <c r="B414" i="25"/>
  <c r="B413" i="25"/>
  <c r="B412" i="25"/>
  <c r="B411" i="25"/>
  <c r="B410" i="25"/>
  <c r="B409" i="25"/>
  <c r="B408" i="25"/>
  <c r="B407" i="25"/>
  <c r="B406" i="25"/>
  <c r="B405" i="25"/>
  <c r="B404" i="25"/>
  <c r="B403" i="25"/>
  <c r="B402" i="25"/>
  <c r="B401" i="25"/>
  <c r="B400" i="25"/>
  <c r="B399" i="25"/>
  <c r="B398" i="25"/>
  <c r="B397" i="25"/>
  <c r="B396" i="25"/>
  <c r="B395" i="25"/>
  <c r="B394" i="25"/>
  <c r="B393" i="25"/>
  <c r="B392" i="25"/>
  <c r="B391" i="25"/>
  <c r="B390" i="25"/>
  <c r="B389" i="25"/>
  <c r="B388" i="25"/>
  <c r="B387" i="25"/>
  <c r="B386" i="25"/>
  <c r="B385" i="25"/>
  <c r="B384" i="25"/>
  <c r="B383" i="25"/>
  <c r="B382" i="25"/>
  <c r="B381" i="25"/>
  <c r="B380" i="25"/>
  <c r="B379" i="25"/>
  <c r="B378" i="25"/>
  <c r="B377" i="25"/>
  <c r="B376" i="25"/>
  <c r="B375" i="25"/>
  <c r="B374" i="25"/>
  <c r="B373" i="25"/>
  <c r="B372" i="25"/>
  <c r="B371" i="25"/>
  <c r="B370" i="25"/>
  <c r="B369" i="25"/>
  <c r="B368" i="25"/>
  <c r="B367" i="25"/>
  <c r="B366" i="25"/>
  <c r="B365" i="25"/>
  <c r="B364" i="25"/>
  <c r="B363" i="25"/>
  <c r="B362" i="25"/>
  <c r="B361" i="25"/>
  <c r="B360" i="25"/>
  <c r="B359" i="25"/>
  <c r="B358" i="25"/>
  <c r="B357" i="25"/>
  <c r="B356" i="25"/>
  <c r="B355" i="25"/>
  <c r="B354" i="25"/>
  <c r="B353" i="25"/>
  <c r="B352" i="25"/>
  <c r="B351" i="25"/>
  <c r="B350" i="25"/>
  <c r="B349" i="25"/>
  <c r="B348" i="25"/>
  <c r="B347" i="25"/>
  <c r="B346" i="25"/>
  <c r="B345" i="25"/>
  <c r="B344" i="25"/>
  <c r="B343" i="25"/>
  <c r="B342" i="25"/>
  <c r="B341" i="25"/>
  <c r="B340" i="25"/>
  <c r="B339" i="25"/>
  <c r="B338" i="25"/>
  <c r="B337" i="25"/>
  <c r="B336" i="25"/>
  <c r="B335" i="25"/>
  <c r="B334" i="25"/>
  <c r="B333" i="25"/>
  <c r="B332" i="25"/>
  <c r="B331" i="25"/>
  <c r="B330" i="25"/>
  <c r="B329" i="25"/>
  <c r="B328" i="25"/>
  <c r="B327" i="25"/>
  <c r="B326" i="25"/>
  <c r="B325" i="25"/>
  <c r="B324" i="25"/>
  <c r="B323" i="25"/>
  <c r="B322" i="25"/>
  <c r="B321" i="25"/>
  <c r="B320" i="25"/>
  <c r="B319" i="25"/>
  <c r="B318" i="25"/>
  <c r="B317" i="25"/>
  <c r="B316" i="25"/>
  <c r="B315" i="25"/>
  <c r="B314" i="25"/>
  <c r="B313" i="25"/>
  <c r="B312" i="25"/>
  <c r="B311" i="25"/>
  <c r="B310" i="25"/>
  <c r="B309" i="25"/>
  <c r="B308" i="25"/>
  <c r="B307" i="25"/>
  <c r="B306" i="25"/>
  <c r="B305" i="25"/>
  <c r="B304" i="25"/>
  <c r="B303" i="25"/>
  <c r="B302" i="25"/>
  <c r="B301" i="25"/>
  <c r="B300" i="25"/>
  <c r="B299" i="25"/>
  <c r="B298" i="25"/>
  <c r="B297" i="25"/>
  <c r="B296" i="25"/>
  <c r="B295" i="25"/>
  <c r="B294" i="25"/>
  <c r="B293" i="25"/>
  <c r="B292" i="25"/>
  <c r="B291" i="25"/>
  <c r="B290" i="25"/>
  <c r="B289" i="25"/>
  <c r="B288" i="25"/>
  <c r="B287" i="25"/>
  <c r="B286" i="25"/>
  <c r="B285" i="25"/>
  <c r="B284" i="25"/>
  <c r="B283" i="25"/>
  <c r="B282" i="25"/>
  <c r="B281" i="25"/>
  <c r="B280" i="25"/>
  <c r="B279" i="25"/>
  <c r="B278" i="25"/>
  <c r="B277" i="25"/>
  <c r="B276" i="25"/>
  <c r="B275" i="25"/>
  <c r="B274" i="25"/>
  <c r="B273" i="25"/>
  <c r="B272" i="25"/>
  <c r="B271" i="25"/>
  <c r="B270" i="25"/>
  <c r="B269" i="25"/>
  <c r="B268" i="25"/>
  <c r="B267" i="25"/>
  <c r="B266" i="25"/>
  <c r="B265" i="25"/>
  <c r="B264" i="25"/>
  <c r="B263" i="25"/>
  <c r="B262" i="25"/>
  <c r="B261" i="25"/>
  <c r="B260" i="25"/>
  <c r="B259" i="25"/>
  <c r="B258" i="25"/>
  <c r="B257" i="25"/>
  <c r="B256" i="25"/>
  <c r="B255" i="25"/>
  <c r="B254" i="25"/>
  <c r="AS55" i="16"/>
  <c r="AS52" i="16"/>
  <c r="AS49" i="16"/>
  <c r="AS46" i="16"/>
  <c r="AS43" i="16"/>
  <c r="AS40" i="16"/>
  <c r="AS37" i="16"/>
  <c r="AS34" i="16"/>
  <c r="AS31" i="16"/>
  <c r="AS28" i="16"/>
  <c r="AS25" i="16"/>
  <c r="AS22" i="16"/>
  <c r="AS19" i="16"/>
  <c r="AS16" i="16"/>
  <c r="C9" i="1"/>
  <c r="C7" i="12"/>
  <c r="D7" i="1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U9" i="7"/>
  <c r="U8" i="7"/>
  <c r="U7" i="7"/>
  <c r="U6" i="7"/>
  <c r="T9" i="7"/>
  <c r="T8" i="7"/>
  <c r="T7" i="7"/>
  <c r="T6" i="7"/>
  <c r="C11" i="32"/>
  <c r="C9" i="32"/>
  <c r="C7" i="32"/>
  <c r="C11" i="27"/>
  <c r="C9" i="27"/>
  <c r="C7" i="27"/>
  <c r="C2" i="30"/>
  <c r="B1" i="25"/>
  <c r="A1" i="32"/>
  <c r="B1" i="7"/>
  <c r="C32" i="12"/>
  <c r="C31" i="12"/>
  <c r="C2" i="12"/>
  <c r="C3" i="12"/>
  <c r="C4" i="12"/>
  <c r="C5" i="12"/>
  <c r="C6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4" i="12"/>
  <c r="C25" i="12"/>
  <c r="C26" i="12"/>
  <c r="C27" i="12"/>
  <c r="C28" i="12"/>
  <c r="C29" i="12"/>
  <c r="C30" i="12"/>
  <c r="C23" i="12"/>
  <c r="F20" i="7"/>
  <c r="F16" i="7"/>
  <c r="F8" i="7"/>
  <c r="F5" i="7"/>
  <c r="A400" i="32"/>
  <c r="A399" i="32"/>
  <c r="A398" i="32"/>
  <c r="A397" i="32"/>
  <c r="A396" i="32"/>
  <c r="A395" i="32"/>
  <c r="A394" i="32"/>
  <c r="A393" i="32"/>
  <c r="A392" i="32"/>
  <c r="A391" i="32"/>
  <c r="A390" i="32"/>
  <c r="A389" i="32"/>
  <c r="A388" i="32"/>
  <c r="A387" i="32"/>
  <c r="A386" i="32"/>
  <c r="A385" i="32"/>
  <c r="A384" i="32"/>
  <c r="A383" i="32"/>
  <c r="A382" i="32"/>
  <c r="A381" i="32"/>
  <c r="A380" i="32"/>
  <c r="A379" i="32"/>
  <c r="A378" i="32"/>
  <c r="A377" i="32"/>
  <c r="A376" i="32"/>
  <c r="A375" i="32"/>
  <c r="A374" i="32"/>
  <c r="A373" i="32"/>
  <c r="A372" i="32"/>
  <c r="A371" i="32"/>
  <c r="A370" i="32"/>
  <c r="A369" i="32"/>
  <c r="A368" i="32"/>
  <c r="A367" i="32"/>
  <c r="A366" i="32"/>
  <c r="A365" i="32"/>
  <c r="A364" i="32"/>
  <c r="A363" i="32"/>
  <c r="A362" i="32"/>
  <c r="A361" i="32"/>
  <c r="A360" i="32"/>
  <c r="A359" i="32"/>
  <c r="A358" i="32"/>
  <c r="A357" i="32"/>
  <c r="A356" i="32"/>
  <c r="A355" i="32"/>
  <c r="A354" i="32"/>
  <c r="A353" i="32"/>
  <c r="A352" i="32"/>
  <c r="A351" i="32"/>
  <c r="A350" i="32"/>
  <c r="A349" i="32"/>
  <c r="A348" i="32"/>
  <c r="A347" i="32"/>
  <c r="A346" i="32"/>
  <c r="A345" i="32"/>
  <c r="A344" i="32"/>
  <c r="A343" i="32"/>
  <c r="A342" i="32"/>
  <c r="A341" i="32"/>
  <c r="A340" i="32"/>
  <c r="A339" i="32"/>
  <c r="A338" i="32"/>
  <c r="A337" i="32"/>
  <c r="A336" i="32"/>
  <c r="A335" i="32"/>
  <c r="A334" i="32"/>
  <c r="A333" i="32"/>
  <c r="A332" i="32"/>
  <c r="A331" i="32"/>
  <c r="A330" i="32"/>
  <c r="A329" i="32"/>
  <c r="A328" i="32"/>
  <c r="A327" i="32"/>
  <c r="A326" i="32"/>
  <c r="A325" i="32"/>
  <c r="A324" i="32"/>
  <c r="A323" i="32"/>
  <c r="A322" i="32"/>
  <c r="A321" i="32"/>
  <c r="A320" i="32"/>
  <c r="A319" i="32"/>
  <c r="A318" i="32"/>
  <c r="A317" i="32"/>
  <c r="A316" i="32"/>
  <c r="A315" i="32"/>
  <c r="A314" i="32"/>
  <c r="A313" i="32"/>
  <c r="A312" i="32"/>
  <c r="A311" i="32"/>
  <c r="A310" i="32"/>
  <c r="A309" i="32"/>
  <c r="A308" i="32"/>
  <c r="A307" i="32"/>
  <c r="A306" i="32"/>
  <c r="A305" i="32"/>
  <c r="A304" i="32"/>
  <c r="A303" i="32"/>
  <c r="A302" i="32"/>
  <c r="A301" i="32"/>
  <c r="A300" i="32"/>
  <c r="A299" i="32"/>
  <c r="A298" i="32"/>
  <c r="A297" i="32"/>
  <c r="A296" i="32"/>
  <c r="A295" i="32"/>
  <c r="A294" i="32"/>
  <c r="A293" i="32"/>
  <c r="A292" i="32"/>
  <c r="A291" i="32"/>
  <c r="A290" i="32"/>
  <c r="A289" i="32"/>
  <c r="A288" i="32"/>
  <c r="A287" i="32"/>
  <c r="A286" i="32"/>
  <c r="A285" i="32"/>
  <c r="A284" i="32"/>
  <c r="A283" i="32"/>
  <c r="A282" i="32"/>
  <c r="A281" i="32"/>
  <c r="A280" i="32"/>
  <c r="A279" i="32"/>
  <c r="A278" i="32"/>
  <c r="A277" i="32"/>
  <c r="A276" i="32"/>
  <c r="A275" i="32"/>
  <c r="A274" i="32"/>
  <c r="A273" i="32"/>
  <c r="A272" i="32"/>
  <c r="A271" i="32"/>
  <c r="A270" i="32"/>
  <c r="A269" i="32"/>
  <c r="A268" i="32"/>
  <c r="A267" i="32"/>
  <c r="A266" i="32"/>
  <c r="A265" i="32"/>
  <c r="A264" i="32"/>
  <c r="A263" i="32"/>
  <c r="A262" i="32"/>
  <c r="A261" i="32"/>
  <c r="A260" i="32"/>
  <c r="A259" i="32"/>
  <c r="A258" i="32"/>
  <c r="A257" i="32"/>
  <c r="A256" i="32"/>
  <c r="A255" i="32"/>
  <c r="A254" i="32"/>
  <c r="A253" i="32"/>
  <c r="A252" i="32"/>
  <c r="A251" i="32"/>
  <c r="A250" i="32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" i="27"/>
  <c r="A185" i="24"/>
  <c r="O185" i="24"/>
  <c r="A186" i="24"/>
  <c r="O186" i="24"/>
  <c r="A187" i="24"/>
  <c r="O187" i="24"/>
  <c r="A188" i="24"/>
  <c r="O188" i="24"/>
  <c r="A189" i="24"/>
  <c r="O189" i="24"/>
  <c r="A190" i="24"/>
  <c r="O190" i="24"/>
  <c r="A191" i="24"/>
  <c r="O191" i="24"/>
  <c r="A192" i="24"/>
  <c r="O192" i="24"/>
  <c r="A193" i="24"/>
  <c r="O193" i="24"/>
  <c r="A194" i="24"/>
  <c r="O194" i="24"/>
  <c r="A195" i="24"/>
  <c r="O195" i="24"/>
  <c r="A196" i="24"/>
  <c r="O196" i="24"/>
  <c r="A197" i="24"/>
  <c r="O197" i="24"/>
  <c r="A198" i="24"/>
  <c r="O198" i="24"/>
  <c r="A199" i="24"/>
  <c r="O199" i="24"/>
  <c r="A200" i="24"/>
  <c r="O200" i="24"/>
  <c r="A201" i="24"/>
  <c r="O201" i="24"/>
  <c r="A202" i="24"/>
  <c r="O202" i="24"/>
  <c r="A203" i="24"/>
  <c r="O203" i="24"/>
  <c r="A204" i="24"/>
  <c r="O204" i="24"/>
  <c r="A205" i="24"/>
  <c r="O205" i="24"/>
  <c r="A206" i="24"/>
  <c r="O206" i="24"/>
  <c r="A207" i="24"/>
  <c r="O207" i="24"/>
  <c r="A208" i="24"/>
  <c r="O208" i="24"/>
  <c r="A209" i="24"/>
  <c r="O209" i="24"/>
  <c r="Q15" i="7"/>
  <c r="A159" i="24"/>
  <c r="O159" i="24"/>
  <c r="A160" i="24"/>
  <c r="O160" i="24"/>
  <c r="A161" i="24"/>
  <c r="O161" i="24"/>
  <c r="A162" i="24"/>
  <c r="O162" i="24"/>
  <c r="A163" i="24"/>
  <c r="O163" i="24"/>
  <c r="A164" i="24"/>
  <c r="O164" i="24"/>
  <c r="A165" i="24"/>
  <c r="O165" i="24"/>
  <c r="A166" i="24"/>
  <c r="O166" i="24"/>
  <c r="A167" i="24"/>
  <c r="O167" i="24"/>
  <c r="A168" i="24"/>
  <c r="O168" i="24"/>
  <c r="A169" i="24"/>
  <c r="O169" i="24"/>
  <c r="A170" i="24"/>
  <c r="O170" i="24"/>
  <c r="A171" i="24"/>
  <c r="O171" i="24"/>
  <c r="A172" i="24"/>
  <c r="O172" i="24"/>
  <c r="A173" i="24"/>
  <c r="O173" i="24"/>
  <c r="A174" i="24"/>
  <c r="O174" i="24"/>
  <c r="A175" i="24"/>
  <c r="O175" i="24"/>
  <c r="A176" i="24"/>
  <c r="O176" i="24"/>
  <c r="A177" i="24"/>
  <c r="O177" i="24"/>
  <c r="A178" i="24"/>
  <c r="O178" i="24"/>
  <c r="A179" i="24"/>
  <c r="O179" i="24"/>
  <c r="A180" i="24"/>
  <c r="O180" i="24"/>
  <c r="A181" i="24"/>
  <c r="O181" i="24"/>
  <c r="A182" i="24"/>
  <c r="O182" i="24"/>
  <c r="A183" i="24"/>
  <c r="O183" i="24"/>
  <c r="Q14" i="7"/>
  <c r="A133" i="24"/>
  <c r="O133" i="24"/>
  <c r="A134" i="24"/>
  <c r="O134" i="24"/>
  <c r="A135" i="24"/>
  <c r="O135" i="24"/>
  <c r="A136" i="24"/>
  <c r="O136" i="24"/>
  <c r="A137" i="24"/>
  <c r="O137" i="24"/>
  <c r="A138" i="24"/>
  <c r="O138" i="24"/>
  <c r="A139" i="24"/>
  <c r="O139" i="24"/>
  <c r="A140" i="24"/>
  <c r="O140" i="24"/>
  <c r="A141" i="24"/>
  <c r="O141" i="24"/>
  <c r="A142" i="24"/>
  <c r="O142" i="24"/>
  <c r="A143" i="24"/>
  <c r="O143" i="24"/>
  <c r="A144" i="24"/>
  <c r="O144" i="24"/>
  <c r="A145" i="24"/>
  <c r="O145" i="24"/>
  <c r="A146" i="24"/>
  <c r="O146" i="24"/>
  <c r="A147" i="24"/>
  <c r="O147" i="24"/>
  <c r="A148" i="24"/>
  <c r="O148" i="24"/>
  <c r="A149" i="24"/>
  <c r="O149" i="24"/>
  <c r="A150" i="24"/>
  <c r="O150" i="24"/>
  <c r="A151" i="24"/>
  <c r="O151" i="24"/>
  <c r="A152" i="24"/>
  <c r="O152" i="24"/>
  <c r="A153" i="24"/>
  <c r="O153" i="24"/>
  <c r="A154" i="24"/>
  <c r="O154" i="24"/>
  <c r="A155" i="24"/>
  <c r="O155" i="24"/>
  <c r="A156" i="24"/>
  <c r="O156" i="24"/>
  <c r="A157" i="24"/>
  <c r="O157" i="24"/>
  <c r="Q13" i="7"/>
  <c r="C107" i="14"/>
  <c r="A107" i="14"/>
  <c r="A107" i="24"/>
  <c r="O107" i="24"/>
  <c r="A108" i="14"/>
  <c r="A108" i="24"/>
  <c r="O108" i="24"/>
  <c r="A109" i="14"/>
  <c r="A109" i="24"/>
  <c r="O109" i="24"/>
  <c r="A110" i="14"/>
  <c r="A110" i="24"/>
  <c r="O110" i="24"/>
  <c r="A111" i="14"/>
  <c r="A111" i="24"/>
  <c r="O111" i="24"/>
  <c r="A112" i="14"/>
  <c r="A112" i="24"/>
  <c r="O112" i="24"/>
  <c r="A113" i="14"/>
  <c r="A113" i="24"/>
  <c r="O113" i="24"/>
  <c r="A114" i="14"/>
  <c r="A114" i="24"/>
  <c r="O114" i="24"/>
  <c r="A115" i="14"/>
  <c r="A115" i="24"/>
  <c r="O115" i="24"/>
  <c r="A116" i="14"/>
  <c r="A116" i="24"/>
  <c r="O116" i="24"/>
  <c r="A117" i="14"/>
  <c r="A117" i="24"/>
  <c r="O117" i="24"/>
  <c r="A118" i="14"/>
  <c r="A118" i="24"/>
  <c r="O118" i="24"/>
  <c r="A119" i="14"/>
  <c r="A119" i="24"/>
  <c r="O119" i="24"/>
  <c r="A120" i="14"/>
  <c r="A120" i="24"/>
  <c r="O120" i="24"/>
  <c r="A121" i="14"/>
  <c r="A121" i="24"/>
  <c r="O121" i="24"/>
  <c r="A122" i="14"/>
  <c r="A122" i="24"/>
  <c r="O122" i="24"/>
  <c r="A123" i="14"/>
  <c r="A123" i="24"/>
  <c r="O123" i="24"/>
  <c r="A124" i="14"/>
  <c r="A124" i="24"/>
  <c r="O124" i="24"/>
  <c r="A125" i="14"/>
  <c r="A125" i="24"/>
  <c r="O125" i="24"/>
  <c r="A126" i="14"/>
  <c r="A126" i="24"/>
  <c r="O126" i="24"/>
  <c r="A127" i="14"/>
  <c r="A127" i="24"/>
  <c r="O127" i="24"/>
  <c r="A128" i="14"/>
  <c r="A128" i="24"/>
  <c r="O128" i="24"/>
  <c r="A129" i="14"/>
  <c r="A129" i="24"/>
  <c r="O129" i="24"/>
  <c r="A130" i="14"/>
  <c r="A130" i="24"/>
  <c r="O130" i="24"/>
  <c r="A131" i="14"/>
  <c r="A131" i="24"/>
  <c r="O131" i="24"/>
  <c r="Q12" i="7"/>
  <c r="C81" i="14"/>
  <c r="A81" i="14"/>
  <c r="A81" i="24"/>
  <c r="O81" i="24"/>
  <c r="A82" i="14"/>
  <c r="A82" i="24"/>
  <c r="O82" i="24"/>
  <c r="A83" i="14"/>
  <c r="A83" i="24"/>
  <c r="O83" i="24"/>
  <c r="A84" i="14"/>
  <c r="A84" i="24"/>
  <c r="O84" i="24"/>
  <c r="A85" i="14"/>
  <c r="A85" i="24"/>
  <c r="O85" i="24"/>
  <c r="A86" i="14"/>
  <c r="A86" i="24"/>
  <c r="O86" i="24"/>
  <c r="A87" i="14"/>
  <c r="A87" i="24"/>
  <c r="O87" i="24"/>
  <c r="A88" i="14"/>
  <c r="A88" i="24"/>
  <c r="O88" i="24"/>
  <c r="A89" i="14"/>
  <c r="A89" i="24"/>
  <c r="O89" i="24"/>
  <c r="A90" i="14"/>
  <c r="A90" i="24"/>
  <c r="O90" i="24"/>
  <c r="A91" i="14"/>
  <c r="A91" i="24"/>
  <c r="O91" i="24"/>
  <c r="A92" i="14"/>
  <c r="A92" i="24"/>
  <c r="O92" i="24"/>
  <c r="A93" i="14"/>
  <c r="A93" i="24"/>
  <c r="O93" i="24"/>
  <c r="A94" i="14"/>
  <c r="A94" i="24"/>
  <c r="O94" i="24"/>
  <c r="A95" i="14"/>
  <c r="A95" i="24"/>
  <c r="O95" i="24"/>
  <c r="A96" i="14"/>
  <c r="A96" i="24"/>
  <c r="O96" i="24"/>
  <c r="A97" i="14"/>
  <c r="A97" i="24"/>
  <c r="O97" i="24"/>
  <c r="A98" i="14"/>
  <c r="A98" i="24"/>
  <c r="O98" i="24"/>
  <c r="A99" i="14"/>
  <c r="A99" i="24"/>
  <c r="O99" i="24"/>
  <c r="A100" i="14"/>
  <c r="A100" i="24"/>
  <c r="O100" i="24"/>
  <c r="A101" i="14"/>
  <c r="A101" i="24"/>
  <c r="O101" i="24"/>
  <c r="A102" i="14"/>
  <c r="A102" i="24"/>
  <c r="O102" i="24"/>
  <c r="A103" i="14"/>
  <c r="A103" i="24"/>
  <c r="O103" i="24"/>
  <c r="A104" i="14"/>
  <c r="A104" i="24"/>
  <c r="O104" i="24"/>
  <c r="A105" i="14"/>
  <c r="A105" i="24"/>
  <c r="O105" i="24"/>
  <c r="Q11" i="7"/>
  <c r="A55" i="24"/>
  <c r="O55" i="24"/>
  <c r="A56" i="24"/>
  <c r="O56" i="24"/>
  <c r="A57" i="24"/>
  <c r="O57" i="24"/>
  <c r="A58" i="24"/>
  <c r="O58" i="24"/>
  <c r="A59" i="24"/>
  <c r="O59" i="24"/>
  <c r="A60" i="24"/>
  <c r="O60" i="24"/>
  <c r="A61" i="24"/>
  <c r="O61" i="24"/>
  <c r="A62" i="24"/>
  <c r="O62" i="24"/>
  <c r="A63" i="24"/>
  <c r="O63" i="24"/>
  <c r="A64" i="24"/>
  <c r="O64" i="24"/>
  <c r="A65" i="24"/>
  <c r="O65" i="24"/>
  <c r="A66" i="24"/>
  <c r="O66" i="24"/>
  <c r="A67" i="24"/>
  <c r="O67" i="24"/>
  <c r="A68" i="24"/>
  <c r="O68" i="24"/>
  <c r="A69" i="24"/>
  <c r="O69" i="24"/>
  <c r="A70" i="24"/>
  <c r="O70" i="24"/>
  <c r="A71" i="24"/>
  <c r="O71" i="24"/>
  <c r="A72" i="24"/>
  <c r="O72" i="24"/>
  <c r="A73" i="24"/>
  <c r="O73" i="24"/>
  <c r="A74" i="24"/>
  <c r="O74" i="24"/>
  <c r="A75" i="24"/>
  <c r="O75" i="24"/>
  <c r="A76" i="24"/>
  <c r="O76" i="24"/>
  <c r="A77" i="24"/>
  <c r="O77" i="24"/>
  <c r="A78" i="24"/>
  <c r="O78" i="24"/>
  <c r="A79" i="24"/>
  <c r="O79" i="24"/>
  <c r="Q9" i="7"/>
  <c r="A29" i="24"/>
  <c r="O29" i="24"/>
  <c r="A30" i="24"/>
  <c r="O30" i="24"/>
  <c r="A31" i="24"/>
  <c r="O31" i="24"/>
  <c r="A32" i="24"/>
  <c r="O32" i="24"/>
  <c r="A33" i="24"/>
  <c r="O33" i="24"/>
  <c r="A34" i="24"/>
  <c r="O34" i="24"/>
  <c r="A35" i="24"/>
  <c r="O35" i="24"/>
  <c r="A36" i="24"/>
  <c r="O36" i="24"/>
  <c r="A37" i="24"/>
  <c r="O37" i="24"/>
  <c r="A38" i="24"/>
  <c r="O38" i="24"/>
  <c r="A39" i="24"/>
  <c r="O39" i="24"/>
  <c r="A40" i="24"/>
  <c r="O40" i="24"/>
  <c r="A41" i="24"/>
  <c r="O41" i="24"/>
  <c r="A42" i="24"/>
  <c r="O42" i="24"/>
  <c r="A43" i="24"/>
  <c r="O43" i="24"/>
  <c r="A44" i="24"/>
  <c r="O44" i="24"/>
  <c r="A45" i="24"/>
  <c r="O45" i="24"/>
  <c r="A46" i="24"/>
  <c r="O46" i="24"/>
  <c r="A47" i="24"/>
  <c r="O47" i="24"/>
  <c r="A48" i="24"/>
  <c r="O48" i="24"/>
  <c r="A49" i="24"/>
  <c r="O49" i="24"/>
  <c r="A50" i="24"/>
  <c r="O50" i="24"/>
  <c r="A51" i="24"/>
  <c r="O51" i="24"/>
  <c r="A52" i="24"/>
  <c r="O52" i="24"/>
  <c r="A53" i="24"/>
  <c r="O53" i="24"/>
  <c r="Q8" i="7"/>
  <c r="C3" i="14"/>
  <c r="A3" i="14"/>
  <c r="A3" i="24"/>
  <c r="O3" i="24"/>
  <c r="C4" i="14"/>
  <c r="A4" i="14"/>
  <c r="A4" i="24"/>
  <c r="O4" i="24"/>
  <c r="C5" i="14"/>
  <c r="A5" i="14"/>
  <c r="A5" i="24"/>
  <c r="O5" i="24"/>
  <c r="C6" i="14"/>
  <c r="A6" i="14"/>
  <c r="A6" i="24"/>
  <c r="O6" i="24"/>
  <c r="C7" i="14"/>
  <c r="A7" i="14"/>
  <c r="A7" i="24"/>
  <c r="O7" i="24"/>
  <c r="C8" i="14"/>
  <c r="A8" i="14"/>
  <c r="A8" i="24"/>
  <c r="O8" i="24"/>
  <c r="C9" i="14"/>
  <c r="A9" i="14"/>
  <c r="A9" i="24"/>
  <c r="O9" i="24"/>
  <c r="C10" i="14"/>
  <c r="A10" i="14"/>
  <c r="A10" i="24"/>
  <c r="O10" i="24"/>
  <c r="C11" i="14"/>
  <c r="A11" i="14"/>
  <c r="A11" i="24"/>
  <c r="O11" i="24"/>
  <c r="C12" i="14"/>
  <c r="A12" i="14"/>
  <c r="A12" i="24"/>
  <c r="O12" i="24"/>
  <c r="C13" i="14"/>
  <c r="A13" i="14"/>
  <c r="A13" i="24"/>
  <c r="O13" i="24"/>
  <c r="C14" i="14"/>
  <c r="A14" i="14"/>
  <c r="A14" i="24"/>
  <c r="O14" i="24"/>
  <c r="C15" i="14"/>
  <c r="A15" i="14"/>
  <c r="A15" i="24"/>
  <c r="O15" i="24"/>
  <c r="C16" i="14"/>
  <c r="A16" i="14"/>
  <c r="A16" i="24"/>
  <c r="O16" i="24"/>
  <c r="C17" i="14"/>
  <c r="A17" i="14"/>
  <c r="A17" i="24"/>
  <c r="O17" i="24"/>
  <c r="C18" i="14"/>
  <c r="A18" i="14"/>
  <c r="A18" i="24"/>
  <c r="O18" i="24"/>
  <c r="C19" i="14"/>
  <c r="A19" i="14"/>
  <c r="A19" i="24"/>
  <c r="O19" i="24"/>
  <c r="C20" i="14"/>
  <c r="A20" i="14"/>
  <c r="A20" i="24"/>
  <c r="O20" i="24"/>
  <c r="C21" i="14"/>
  <c r="A21" i="14"/>
  <c r="A21" i="24"/>
  <c r="O21" i="24"/>
  <c r="C22" i="14"/>
  <c r="A22" i="14"/>
  <c r="A22" i="24"/>
  <c r="O22" i="24"/>
  <c r="C23" i="14"/>
  <c r="A23" i="14"/>
  <c r="A23" i="24"/>
  <c r="O23" i="24"/>
  <c r="C24" i="14"/>
  <c r="A24" i="14"/>
  <c r="A24" i="24"/>
  <c r="O24" i="24"/>
  <c r="C25" i="14"/>
  <c r="A25" i="14"/>
  <c r="A25" i="24"/>
  <c r="O25" i="24"/>
  <c r="C26" i="14"/>
  <c r="A26" i="14"/>
  <c r="A26" i="24"/>
  <c r="O26" i="24"/>
  <c r="C27" i="14"/>
  <c r="A27" i="14"/>
  <c r="A27" i="24"/>
  <c r="O27" i="24"/>
  <c r="Q7" i="7"/>
  <c r="Q10" i="7"/>
  <c r="Q6" i="7"/>
  <c r="Q16" i="7"/>
  <c r="G186" i="14" a="1"/>
  <c r="G186" i="14"/>
  <c r="G187" i="14" a="1"/>
  <c r="G187" i="14"/>
  <c r="G188" i="14" a="1"/>
  <c r="G188" i="14"/>
  <c r="G189" i="14" a="1"/>
  <c r="G189" i="14"/>
  <c r="G190" i="14" a="1"/>
  <c r="G190" i="14"/>
  <c r="G191" i="14" a="1"/>
  <c r="G191" i="14"/>
  <c r="G192" i="14" a="1"/>
  <c r="G192" i="14"/>
  <c r="G193" i="14" a="1"/>
  <c r="G193" i="14"/>
  <c r="G194" i="14" a="1"/>
  <c r="G194" i="14"/>
  <c r="G195" i="14" a="1"/>
  <c r="G195" i="14"/>
  <c r="G196" i="14" a="1"/>
  <c r="G196" i="14"/>
  <c r="G197" i="14" a="1"/>
  <c r="G197" i="14"/>
  <c r="G198" i="14" a="1"/>
  <c r="G198" i="14"/>
  <c r="G199" i="14" a="1"/>
  <c r="G199" i="14"/>
  <c r="G200" i="14" a="1"/>
  <c r="G200" i="14"/>
  <c r="G201" i="14" a="1"/>
  <c r="G201" i="14"/>
  <c r="G202" i="14" a="1"/>
  <c r="G202" i="14"/>
  <c r="G203" i="14" a="1"/>
  <c r="G203" i="14"/>
  <c r="G204" i="14" a="1"/>
  <c r="G204" i="14"/>
  <c r="G205" i="14" a="1"/>
  <c r="G205" i="14"/>
  <c r="G206" i="14" a="1"/>
  <c r="G206" i="14"/>
  <c r="G207" i="14" a="1"/>
  <c r="G207" i="14"/>
  <c r="G208" i="14" a="1"/>
  <c r="G208" i="14"/>
  <c r="G209" i="14" a="1"/>
  <c r="G209" i="14"/>
  <c r="G185" i="14" a="1"/>
  <c r="G185" i="14"/>
  <c r="G160" i="14" a="1"/>
  <c r="G160" i="14"/>
  <c r="G161" i="14" a="1"/>
  <c r="G161" i="14"/>
  <c r="G162" i="14" a="1"/>
  <c r="G162" i="14"/>
  <c r="G163" i="14" a="1"/>
  <c r="G163" i="14"/>
  <c r="G164" i="14" a="1"/>
  <c r="G164" i="14"/>
  <c r="G165" i="14" a="1"/>
  <c r="G165" i="14"/>
  <c r="G166" i="14" a="1"/>
  <c r="G166" i="14"/>
  <c r="G167" i="14" a="1"/>
  <c r="G167" i="14"/>
  <c r="G168" i="14" a="1"/>
  <c r="G168" i="14"/>
  <c r="G169" i="14" a="1"/>
  <c r="G169" i="14"/>
  <c r="G170" i="14" a="1"/>
  <c r="G170" i="14"/>
  <c r="G171" i="14" a="1"/>
  <c r="G171" i="14"/>
  <c r="G172" i="14" a="1"/>
  <c r="G172" i="14"/>
  <c r="G173" i="14" a="1"/>
  <c r="G173" i="14"/>
  <c r="G174" i="14" a="1"/>
  <c r="G174" i="14"/>
  <c r="G175" i="14" a="1"/>
  <c r="G175" i="14"/>
  <c r="G176" i="14" a="1"/>
  <c r="G176" i="14"/>
  <c r="G177" i="14" a="1"/>
  <c r="G177" i="14"/>
  <c r="G178" i="14" a="1"/>
  <c r="G178" i="14"/>
  <c r="G179" i="14" a="1"/>
  <c r="G179" i="14"/>
  <c r="G180" i="14" a="1"/>
  <c r="G180" i="14"/>
  <c r="G181" i="14" a="1"/>
  <c r="G181" i="14"/>
  <c r="G182" i="14" a="1"/>
  <c r="G182" i="14"/>
  <c r="G183" i="14" a="1"/>
  <c r="G183" i="14"/>
  <c r="G159" i="14" a="1"/>
  <c r="G159" i="14"/>
  <c r="G134" i="14" a="1"/>
  <c r="G134" i="14"/>
  <c r="G135" i="14" a="1"/>
  <c r="G135" i="14"/>
  <c r="G136" i="14" a="1"/>
  <c r="G136" i="14"/>
  <c r="G137" i="14" a="1"/>
  <c r="G137" i="14"/>
  <c r="G138" i="14" a="1"/>
  <c r="G138" i="14"/>
  <c r="G139" i="14" a="1"/>
  <c r="G139" i="14"/>
  <c r="G140" i="14" a="1"/>
  <c r="G140" i="14"/>
  <c r="G141" i="14" a="1"/>
  <c r="G141" i="14"/>
  <c r="G142" i="14" a="1"/>
  <c r="G142" i="14"/>
  <c r="G143" i="14" a="1"/>
  <c r="G143" i="14"/>
  <c r="G144" i="14" a="1"/>
  <c r="G144" i="14"/>
  <c r="G145" i="14" a="1"/>
  <c r="G145" i="14"/>
  <c r="G146" i="14" a="1"/>
  <c r="G146" i="14"/>
  <c r="G147" i="14" a="1"/>
  <c r="G147" i="14"/>
  <c r="G148" i="14" a="1"/>
  <c r="G148" i="14"/>
  <c r="G149" i="14" a="1"/>
  <c r="G149" i="14"/>
  <c r="G150" i="14" a="1"/>
  <c r="G150" i="14"/>
  <c r="G151" i="14" a="1"/>
  <c r="G151" i="14"/>
  <c r="G152" i="14" a="1"/>
  <c r="G152" i="14"/>
  <c r="G153" i="14" a="1"/>
  <c r="G153" i="14"/>
  <c r="G154" i="14" a="1"/>
  <c r="G154" i="14"/>
  <c r="G155" i="14" a="1"/>
  <c r="G155" i="14"/>
  <c r="G156" i="14" a="1"/>
  <c r="G156" i="14"/>
  <c r="G157" i="14" a="1"/>
  <c r="G157" i="14"/>
  <c r="G133" i="14" a="1"/>
  <c r="G133" i="14"/>
  <c r="G108" i="14" a="1"/>
  <c r="G108" i="14"/>
  <c r="G109" i="14" a="1"/>
  <c r="G109" i="14"/>
  <c r="G110" i="14" a="1"/>
  <c r="G110" i="14"/>
  <c r="G111" i="14" a="1"/>
  <c r="G111" i="14"/>
  <c r="G112" i="14" a="1"/>
  <c r="G112" i="14"/>
  <c r="G113" i="14" a="1"/>
  <c r="G113" i="14"/>
  <c r="G114" i="14" a="1"/>
  <c r="G114" i="14"/>
  <c r="G115" i="14" a="1"/>
  <c r="G115" i="14"/>
  <c r="G116" i="14" a="1"/>
  <c r="G116" i="14"/>
  <c r="G117" i="14" a="1"/>
  <c r="G117" i="14"/>
  <c r="G118" i="14" a="1"/>
  <c r="G118" i="14"/>
  <c r="G119" i="14" a="1"/>
  <c r="G119" i="14"/>
  <c r="G120" i="14" a="1"/>
  <c r="G120" i="14"/>
  <c r="G121" i="14" a="1"/>
  <c r="G121" i="14"/>
  <c r="G122" i="14" a="1"/>
  <c r="G122" i="14"/>
  <c r="G123" i="14" a="1"/>
  <c r="G123" i="14"/>
  <c r="G124" i="14" a="1"/>
  <c r="G124" i="14"/>
  <c r="G125" i="14" a="1"/>
  <c r="G125" i="14"/>
  <c r="G126" i="14" a="1"/>
  <c r="G126" i="14"/>
  <c r="G127" i="14" a="1"/>
  <c r="G127" i="14"/>
  <c r="G128" i="14" a="1"/>
  <c r="G128" i="14"/>
  <c r="G129" i="14" a="1"/>
  <c r="G129" i="14"/>
  <c r="G130" i="14" a="1"/>
  <c r="G130" i="14"/>
  <c r="G131" i="14" a="1"/>
  <c r="G131" i="14"/>
  <c r="G107" i="14" a="1"/>
  <c r="G107" i="14"/>
  <c r="G82" i="14" a="1"/>
  <c r="G82" i="14"/>
  <c r="G83" i="14" a="1"/>
  <c r="G83" i="14"/>
  <c r="G84" i="14" a="1"/>
  <c r="G84" i="14"/>
  <c r="G85" i="14" a="1"/>
  <c r="G85" i="14"/>
  <c r="G86" i="14" a="1"/>
  <c r="G86" i="14"/>
  <c r="G87" i="14" a="1"/>
  <c r="G87" i="14"/>
  <c r="G88" i="14" a="1"/>
  <c r="G88" i="14"/>
  <c r="G89" i="14" a="1"/>
  <c r="G89" i="14"/>
  <c r="G90" i="14" a="1"/>
  <c r="G90" i="14"/>
  <c r="G91" i="14" a="1"/>
  <c r="G91" i="14"/>
  <c r="G92" i="14" a="1"/>
  <c r="G92" i="14"/>
  <c r="G93" i="14" a="1"/>
  <c r="G93" i="14"/>
  <c r="G94" i="14" a="1"/>
  <c r="G94" i="14"/>
  <c r="G95" i="14" a="1"/>
  <c r="G95" i="14"/>
  <c r="G96" i="14" a="1"/>
  <c r="G96" i="14"/>
  <c r="G97" i="14" a="1"/>
  <c r="G97" i="14"/>
  <c r="G98" i="14" a="1"/>
  <c r="G98" i="14"/>
  <c r="G99" i="14" a="1"/>
  <c r="G99" i="14"/>
  <c r="G100" i="14" a="1"/>
  <c r="G100" i="14"/>
  <c r="G101" i="14" a="1"/>
  <c r="G101" i="14"/>
  <c r="G102" i="14" a="1"/>
  <c r="G102" i="14"/>
  <c r="G103" i="14" a="1"/>
  <c r="G103" i="14"/>
  <c r="G104" i="14" a="1"/>
  <c r="G104" i="14"/>
  <c r="G105" i="14" a="1"/>
  <c r="G105" i="14"/>
  <c r="G56" i="14" a="1"/>
  <c r="G56" i="14"/>
  <c r="G57" i="14" a="1"/>
  <c r="G57" i="14"/>
  <c r="G58" i="14" a="1"/>
  <c r="G58" i="14"/>
  <c r="G59" i="14" a="1"/>
  <c r="G59" i="14"/>
  <c r="G60" i="14" a="1"/>
  <c r="G60" i="14"/>
  <c r="G61" i="14" a="1"/>
  <c r="G61" i="14"/>
  <c r="G62" i="14" a="1"/>
  <c r="G62" i="14"/>
  <c r="G63" i="14" a="1"/>
  <c r="G63" i="14"/>
  <c r="G64" i="14" a="1"/>
  <c r="G64" i="14"/>
  <c r="G65" i="14" a="1"/>
  <c r="G65" i="14"/>
  <c r="G66" i="14" a="1"/>
  <c r="G66" i="14"/>
  <c r="G67" i="14" a="1"/>
  <c r="G67" i="14"/>
  <c r="G68" i="14" a="1"/>
  <c r="G68" i="14"/>
  <c r="G69" i="14" a="1"/>
  <c r="G69" i="14"/>
  <c r="G70" i="14" a="1"/>
  <c r="G70" i="14"/>
  <c r="G71" i="14" a="1"/>
  <c r="G71" i="14"/>
  <c r="G72" i="14" a="1"/>
  <c r="G72" i="14"/>
  <c r="G73" i="14" a="1"/>
  <c r="G73" i="14"/>
  <c r="G74" i="14" a="1"/>
  <c r="G74" i="14"/>
  <c r="G75" i="14" a="1"/>
  <c r="G75" i="14"/>
  <c r="G76" i="14" a="1"/>
  <c r="G76" i="14"/>
  <c r="G77" i="14" a="1"/>
  <c r="G77" i="14"/>
  <c r="G78" i="14" a="1"/>
  <c r="G78" i="14"/>
  <c r="G79" i="14" a="1"/>
  <c r="G79" i="14"/>
  <c r="G55" i="14" a="1"/>
  <c r="G55" i="14"/>
  <c r="G30" i="14" a="1"/>
  <c r="G30" i="14"/>
  <c r="G31" i="14" a="1"/>
  <c r="G31" i="14"/>
  <c r="G32" i="14" a="1"/>
  <c r="G32" i="14"/>
  <c r="G33" i="14" a="1"/>
  <c r="G33" i="14"/>
  <c r="G34" i="14" a="1"/>
  <c r="G34" i="14"/>
  <c r="G35" i="14" a="1"/>
  <c r="G35" i="14"/>
  <c r="G36" i="14" a="1"/>
  <c r="G36" i="14"/>
  <c r="G37" i="14" a="1"/>
  <c r="G37" i="14"/>
  <c r="G38" i="14" a="1"/>
  <c r="G38" i="14"/>
  <c r="G39" i="14" a="1"/>
  <c r="G39" i="14"/>
  <c r="G40" i="14" a="1"/>
  <c r="G40" i="14"/>
  <c r="G41" i="14" a="1"/>
  <c r="G41" i="14"/>
  <c r="G42" i="14" a="1"/>
  <c r="G42" i="14"/>
  <c r="G43" i="14" a="1"/>
  <c r="G43" i="14"/>
  <c r="G44" i="14" a="1"/>
  <c r="G44" i="14"/>
  <c r="G45" i="14" a="1"/>
  <c r="G45" i="14"/>
  <c r="G46" i="14" a="1"/>
  <c r="G46" i="14"/>
  <c r="G47" i="14" a="1"/>
  <c r="G47" i="14"/>
  <c r="G48" i="14" a="1"/>
  <c r="G48" i="14"/>
  <c r="G49" i="14" a="1"/>
  <c r="G49" i="14"/>
  <c r="G50" i="14" a="1"/>
  <c r="G50" i="14"/>
  <c r="G51" i="14" a="1"/>
  <c r="G51" i="14"/>
  <c r="G52" i="14" a="1"/>
  <c r="G52" i="14"/>
  <c r="G53" i="14" a="1"/>
  <c r="G53" i="14"/>
  <c r="G29" i="14" a="1"/>
  <c r="G29" i="14"/>
  <c r="G6" i="14" a="1"/>
  <c r="G6" i="14"/>
  <c r="G7" i="14" a="1"/>
  <c r="G7" i="14"/>
  <c r="G8" i="14" a="1"/>
  <c r="G8" i="14"/>
  <c r="G9" i="14" a="1"/>
  <c r="G9" i="14"/>
  <c r="G10" i="14" a="1"/>
  <c r="G10" i="14"/>
  <c r="G11" i="14" a="1"/>
  <c r="G11" i="14"/>
  <c r="G12" i="14" a="1"/>
  <c r="G12" i="14"/>
  <c r="G13" i="14" a="1"/>
  <c r="G13" i="14"/>
  <c r="G14" i="14" a="1"/>
  <c r="G14" i="14"/>
  <c r="G15" i="14" a="1"/>
  <c r="G15" i="14"/>
  <c r="G16" i="14" a="1"/>
  <c r="G16" i="14"/>
  <c r="G17" i="14" a="1"/>
  <c r="G17" i="14"/>
  <c r="G18" i="14" a="1"/>
  <c r="G18" i="14"/>
  <c r="G19" i="14" a="1"/>
  <c r="G19" i="14"/>
  <c r="G20" i="14" a="1"/>
  <c r="G20" i="14"/>
  <c r="G21" i="14" a="1"/>
  <c r="G21" i="14"/>
  <c r="G22" i="14" a="1"/>
  <c r="G22" i="14"/>
  <c r="G23" i="14" a="1"/>
  <c r="G23" i="14"/>
  <c r="G24" i="14" a="1"/>
  <c r="G24" i="14"/>
  <c r="G25" i="14" a="1"/>
  <c r="G25" i="14"/>
  <c r="G26" i="14" a="1"/>
  <c r="G26" i="14"/>
  <c r="G27" i="14" a="1"/>
  <c r="G27" i="14"/>
  <c r="E4" i="14"/>
  <c r="F4" i="14"/>
  <c r="E3" i="14"/>
  <c r="F3" i="14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79" i="14"/>
  <c r="F79" i="14"/>
  <c r="E81" i="14"/>
  <c r="F81" i="14"/>
  <c r="E82" i="14"/>
  <c r="F82" i="14"/>
  <c r="E83" i="14"/>
  <c r="F83" i="14"/>
  <c r="E84" i="14"/>
  <c r="F84" i="14"/>
  <c r="E85" i="14"/>
  <c r="F85" i="14"/>
  <c r="E86" i="14"/>
  <c r="F86" i="14"/>
  <c r="E87" i="14"/>
  <c r="F87" i="14"/>
  <c r="E88" i="14"/>
  <c r="F88" i="14"/>
  <c r="E89" i="14"/>
  <c r="F89" i="14"/>
  <c r="E90" i="14"/>
  <c r="F90" i="14"/>
  <c r="E91" i="14"/>
  <c r="F91" i="14"/>
  <c r="E92" i="14"/>
  <c r="F92" i="14"/>
  <c r="E93" i="14"/>
  <c r="F93" i="14"/>
  <c r="E94" i="14"/>
  <c r="F94" i="14"/>
  <c r="E95" i="14"/>
  <c r="F95" i="14"/>
  <c r="E96" i="14"/>
  <c r="F96" i="14"/>
  <c r="E97" i="14"/>
  <c r="F97" i="14"/>
  <c r="E98" i="14"/>
  <c r="F98" i="14"/>
  <c r="E99" i="14"/>
  <c r="F99" i="14"/>
  <c r="E100" i="14"/>
  <c r="F100" i="14"/>
  <c r="E101" i="14"/>
  <c r="F101" i="14"/>
  <c r="E102" i="14"/>
  <c r="F102" i="14"/>
  <c r="E103" i="14"/>
  <c r="F103" i="14"/>
  <c r="E104" i="14"/>
  <c r="F104" i="14"/>
  <c r="E105" i="14"/>
  <c r="F105" i="14"/>
  <c r="E107" i="14"/>
  <c r="F107" i="14"/>
  <c r="E108" i="14"/>
  <c r="F108" i="14"/>
  <c r="E109" i="14"/>
  <c r="F109" i="14"/>
  <c r="E110" i="14"/>
  <c r="F110" i="14"/>
  <c r="E111" i="14"/>
  <c r="F111" i="14"/>
  <c r="E112" i="14"/>
  <c r="F112" i="14"/>
  <c r="E113" i="14"/>
  <c r="F113" i="14"/>
  <c r="E114" i="14"/>
  <c r="F114" i="14"/>
  <c r="E115" i="14"/>
  <c r="F115" i="14"/>
  <c r="E116" i="14"/>
  <c r="F116" i="14"/>
  <c r="E117" i="14"/>
  <c r="F117" i="14"/>
  <c r="E118" i="14"/>
  <c r="F118" i="14"/>
  <c r="E119" i="14"/>
  <c r="F119" i="14"/>
  <c r="E120" i="14"/>
  <c r="F120" i="14"/>
  <c r="E121" i="14"/>
  <c r="F121" i="14"/>
  <c r="E122" i="14"/>
  <c r="F122" i="14"/>
  <c r="E123" i="14"/>
  <c r="F123" i="14"/>
  <c r="E124" i="14"/>
  <c r="F124" i="14"/>
  <c r="E125" i="14"/>
  <c r="F125" i="14"/>
  <c r="E126" i="14"/>
  <c r="F126" i="14"/>
  <c r="E127" i="14"/>
  <c r="F127" i="14"/>
  <c r="E128" i="14"/>
  <c r="F128" i="14"/>
  <c r="E129" i="14"/>
  <c r="F129" i="14"/>
  <c r="E130" i="14"/>
  <c r="F130" i="14"/>
  <c r="E131" i="14"/>
  <c r="F131" i="14"/>
  <c r="E133" i="14"/>
  <c r="F133" i="14"/>
  <c r="E134" i="14"/>
  <c r="F134" i="14"/>
  <c r="E135" i="14"/>
  <c r="F135" i="14"/>
  <c r="E136" i="14"/>
  <c r="F136" i="14"/>
  <c r="E137" i="14"/>
  <c r="F137" i="14"/>
  <c r="E138" i="14"/>
  <c r="F138" i="14"/>
  <c r="E139" i="14"/>
  <c r="F139" i="14"/>
  <c r="E140" i="14"/>
  <c r="F140" i="14"/>
  <c r="E141" i="14"/>
  <c r="F141" i="14"/>
  <c r="E142" i="14"/>
  <c r="F142" i="14"/>
  <c r="E143" i="14"/>
  <c r="F143" i="14"/>
  <c r="E144" i="14"/>
  <c r="F144" i="14"/>
  <c r="E145" i="14"/>
  <c r="F145" i="14"/>
  <c r="E146" i="14"/>
  <c r="F146" i="14"/>
  <c r="E147" i="14"/>
  <c r="F147" i="14"/>
  <c r="E148" i="14"/>
  <c r="F148" i="14"/>
  <c r="E149" i="14"/>
  <c r="F149" i="14"/>
  <c r="E150" i="14"/>
  <c r="F150" i="14"/>
  <c r="E151" i="14"/>
  <c r="F151" i="14"/>
  <c r="E152" i="14"/>
  <c r="F152" i="14"/>
  <c r="E153" i="14"/>
  <c r="F153" i="14"/>
  <c r="E154" i="14"/>
  <c r="F154" i="14"/>
  <c r="E155" i="14"/>
  <c r="F155" i="14"/>
  <c r="E156" i="14"/>
  <c r="F156" i="14"/>
  <c r="E157" i="14"/>
  <c r="F157" i="14"/>
  <c r="E159" i="14"/>
  <c r="F159" i="14"/>
  <c r="E160" i="14"/>
  <c r="F160" i="14"/>
  <c r="E161" i="14"/>
  <c r="F161" i="14"/>
  <c r="E162" i="14"/>
  <c r="F162" i="14"/>
  <c r="E163" i="14"/>
  <c r="F163" i="14"/>
  <c r="E164" i="14"/>
  <c r="F164" i="14"/>
  <c r="E165" i="14"/>
  <c r="F165" i="14"/>
  <c r="E166" i="14"/>
  <c r="F166" i="14"/>
  <c r="E167" i="14"/>
  <c r="F167" i="14"/>
  <c r="E168" i="14"/>
  <c r="F168" i="14"/>
  <c r="E169" i="14"/>
  <c r="F169" i="14"/>
  <c r="E170" i="14"/>
  <c r="F170" i="14"/>
  <c r="E171" i="14"/>
  <c r="F171" i="14"/>
  <c r="E172" i="14"/>
  <c r="F172" i="14"/>
  <c r="E173" i="14"/>
  <c r="F173" i="14"/>
  <c r="E174" i="14"/>
  <c r="F174" i="14"/>
  <c r="E175" i="14"/>
  <c r="F175" i="14"/>
  <c r="E176" i="14"/>
  <c r="F176" i="14"/>
  <c r="E177" i="14"/>
  <c r="F177" i="14"/>
  <c r="E178" i="14"/>
  <c r="F178" i="14"/>
  <c r="E179" i="14"/>
  <c r="F179" i="14"/>
  <c r="E180" i="14"/>
  <c r="F180" i="14"/>
  <c r="E181" i="14"/>
  <c r="F181" i="14"/>
  <c r="E182" i="14"/>
  <c r="F182" i="14"/>
  <c r="E183" i="14"/>
  <c r="F183" i="14"/>
  <c r="E185" i="14"/>
  <c r="F185" i="14"/>
  <c r="E186" i="14"/>
  <c r="F186" i="14"/>
  <c r="E187" i="14"/>
  <c r="F187" i="14"/>
  <c r="E188" i="14"/>
  <c r="F188" i="14"/>
  <c r="E189" i="14"/>
  <c r="F189" i="14"/>
  <c r="E190" i="14"/>
  <c r="F190" i="14"/>
  <c r="E191" i="14"/>
  <c r="F191" i="14"/>
  <c r="E192" i="14"/>
  <c r="F192" i="14"/>
  <c r="E193" i="14"/>
  <c r="F193" i="14"/>
  <c r="E194" i="14"/>
  <c r="F194" i="14"/>
  <c r="E195" i="14"/>
  <c r="F195" i="14"/>
  <c r="E196" i="14"/>
  <c r="F196" i="14"/>
  <c r="E197" i="14"/>
  <c r="F197" i="14"/>
  <c r="E198" i="14"/>
  <c r="F198" i="14"/>
  <c r="E199" i="14"/>
  <c r="F199" i="14"/>
  <c r="E200" i="14"/>
  <c r="F200" i="14"/>
  <c r="E201" i="14"/>
  <c r="F201" i="14"/>
  <c r="E202" i="14"/>
  <c r="F202" i="14"/>
  <c r="E203" i="14"/>
  <c r="F203" i="14"/>
  <c r="E204" i="14"/>
  <c r="F204" i="14"/>
  <c r="E205" i="14"/>
  <c r="F205" i="14"/>
  <c r="E206" i="14"/>
  <c r="F206" i="14"/>
  <c r="E207" i="14"/>
  <c r="F207" i="14"/>
  <c r="E208" i="14"/>
  <c r="F208" i="14"/>
  <c r="E209" i="14"/>
  <c r="F209" i="14"/>
  <c r="I11" i="7"/>
  <c r="I12" i="7"/>
  <c r="I13" i="7"/>
  <c r="I14" i="7"/>
  <c r="I15" i="7"/>
  <c r="I10" i="7"/>
  <c r="I7" i="7"/>
  <c r="I8" i="7"/>
  <c r="I9" i="7"/>
  <c r="I6" i="7"/>
  <c r="I16" i="7"/>
  <c r="C81" i="24"/>
  <c r="D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33" i="24"/>
  <c r="C107" i="24"/>
  <c r="C159" i="24"/>
  <c r="C185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E81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J11" i="7"/>
  <c r="D107" i="24"/>
  <c r="E107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J12" i="7"/>
  <c r="D133" i="24"/>
  <c r="E133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J13" i="7"/>
  <c r="D159" i="24"/>
  <c r="E159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J14" i="7"/>
  <c r="D185" i="24"/>
  <c r="E185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J15" i="7"/>
  <c r="J10" i="7"/>
  <c r="D3" i="24"/>
  <c r="E3" i="24"/>
  <c r="G3" i="24"/>
  <c r="D4" i="24"/>
  <c r="E4" i="24"/>
  <c r="E5" i="24"/>
  <c r="F4" i="24"/>
  <c r="G4" i="24"/>
  <c r="D5" i="24"/>
  <c r="G5" i="24"/>
  <c r="D6" i="24"/>
  <c r="E6" i="24"/>
  <c r="G6" i="24"/>
  <c r="D7" i="24"/>
  <c r="E7" i="24"/>
  <c r="G7" i="24"/>
  <c r="D8" i="24"/>
  <c r="E8" i="24"/>
  <c r="G8" i="24"/>
  <c r="D9" i="24"/>
  <c r="E9" i="24"/>
  <c r="G9" i="24"/>
  <c r="D10" i="24"/>
  <c r="E10" i="24"/>
  <c r="G10" i="24"/>
  <c r="D11" i="24"/>
  <c r="E11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J7" i="7"/>
  <c r="D29" i="24"/>
  <c r="E29" i="24"/>
  <c r="G29" i="24"/>
  <c r="D30" i="24"/>
  <c r="E30" i="24"/>
  <c r="G30" i="24"/>
  <c r="D31" i="24"/>
  <c r="E31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J8" i="7"/>
  <c r="D55" i="24"/>
  <c r="E55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J9" i="7"/>
  <c r="J6" i="7"/>
  <c r="J16" i="7"/>
  <c r="K16" i="7"/>
  <c r="K15" i="7"/>
  <c r="K14" i="7"/>
  <c r="K13" i="7"/>
  <c r="K12" i="7"/>
  <c r="K11" i="7"/>
  <c r="K10" i="7"/>
  <c r="K9" i="7"/>
  <c r="K8" i="7"/>
  <c r="K7" i="7"/>
  <c r="K6" i="7"/>
  <c r="E28" i="7"/>
  <c r="E26" i="7"/>
  <c r="E24" i="7"/>
  <c r="E22" i="7"/>
  <c r="E18" i="7"/>
  <c r="E14" i="7"/>
  <c r="E12" i="7"/>
  <c r="E10" i="7"/>
  <c r="E16" i="7"/>
  <c r="E8" i="7"/>
  <c r="E20" i="7"/>
  <c r="E5" i="7"/>
  <c r="A15" i="27"/>
  <c r="A22" i="27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67" i="24"/>
  <c r="L168" i="24"/>
  <c r="L169" i="24"/>
  <c r="L170" i="24"/>
  <c r="L171" i="24"/>
  <c r="L172" i="24"/>
  <c r="L173" i="24"/>
  <c r="L174" i="24"/>
  <c r="L175" i="24"/>
  <c r="L176" i="24"/>
  <c r="L177" i="24"/>
  <c r="L178" i="24"/>
  <c r="L179" i="24"/>
  <c r="L180" i="24"/>
  <c r="L181" i="24"/>
  <c r="L182" i="24"/>
  <c r="L183" i="24"/>
  <c r="L191" i="24"/>
  <c r="L192" i="24"/>
  <c r="L193" i="24"/>
  <c r="L194" i="24"/>
  <c r="L195" i="24"/>
  <c r="L196" i="24"/>
  <c r="L197" i="24"/>
  <c r="L198" i="24"/>
  <c r="L199" i="24"/>
  <c r="L200" i="24"/>
  <c r="L201" i="24"/>
  <c r="L202" i="24"/>
  <c r="L203" i="24"/>
  <c r="L204" i="24"/>
  <c r="L205" i="24"/>
  <c r="L206" i="24"/>
  <c r="L207" i="24"/>
  <c r="L208" i="24"/>
  <c r="L209" i="24"/>
  <c r="C82" i="14"/>
  <c r="D82" i="14"/>
  <c r="C83" i="14"/>
  <c r="D83" i="14"/>
  <c r="C84" i="14"/>
  <c r="D84" i="14"/>
  <c r="C85" i="14"/>
  <c r="D85" i="14"/>
  <c r="C86" i="14"/>
  <c r="C87" i="14"/>
  <c r="C88" i="14"/>
  <c r="D88" i="14"/>
  <c r="C89" i="14"/>
  <c r="D89" i="14"/>
  <c r="C90" i="14"/>
  <c r="C91" i="14"/>
  <c r="C92" i="14"/>
  <c r="C93" i="14"/>
  <c r="D93" i="14"/>
  <c r="C94" i="14"/>
  <c r="C95" i="14"/>
  <c r="D95" i="14"/>
  <c r="C96" i="14"/>
  <c r="C97" i="14"/>
  <c r="D97" i="14"/>
  <c r="C98" i="14"/>
  <c r="C99" i="14"/>
  <c r="D99" i="14"/>
  <c r="C100" i="14"/>
  <c r="C101" i="14"/>
  <c r="D101" i="14"/>
  <c r="C102" i="14"/>
  <c r="C103" i="14"/>
  <c r="C104" i="14"/>
  <c r="C105" i="14"/>
  <c r="D105" i="14"/>
  <c r="D107" i="14"/>
  <c r="C108" i="14"/>
  <c r="D108" i="14"/>
  <c r="C109" i="14"/>
  <c r="D109" i="14"/>
  <c r="C110" i="14"/>
  <c r="D110" i="14"/>
  <c r="C111" i="14"/>
  <c r="D111" i="14"/>
  <c r="C112" i="14"/>
  <c r="D112" i="14"/>
  <c r="C113" i="14"/>
  <c r="D113" i="14"/>
  <c r="C114" i="14"/>
  <c r="D114" i="14"/>
  <c r="C115" i="14"/>
  <c r="D115" i="14"/>
  <c r="C116" i="14"/>
  <c r="D116" i="14"/>
  <c r="C117" i="14"/>
  <c r="D117" i="14"/>
  <c r="C118" i="14"/>
  <c r="D118" i="14"/>
  <c r="C119" i="14"/>
  <c r="D119" i="14"/>
  <c r="C120" i="14"/>
  <c r="D120" i="14"/>
  <c r="C121" i="14"/>
  <c r="D121" i="14"/>
  <c r="C122" i="14"/>
  <c r="D122" i="14"/>
  <c r="C123" i="14"/>
  <c r="D123" i="14"/>
  <c r="C124" i="14"/>
  <c r="D124" i="14"/>
  <c r="C125" i="14"/>
  <c r="D125" i="14"/>
  <c r="C126" i="14"/>
  <c r="D126" i="14"/>
  <c r="C127" i="14"/>
  <c r="D127" i="14"/>
  <c r="C128" i="14"/>
  <c r="D128" i="14"/>
  <c r="C129" i="14"/>
  <c r="D129" i="14"/>
  <c r="C130" i="14"/>
  <c r="D130" i="14"/>
  <c r="C131" i="14"/>
  <c r="D131" i="14"/>
  <c r="C133" i="14"/>
  <c r="D133" i="14"/>
  <c r="C134" i="14"/>
  <c r="D134" i="14"/>
  <c r="C135" i="14"/>
  <c r="D135" i="14"/>
  <c r="C136" i="14"/>
  <c r="D136" i="14"/>
  <c r="C137" i="14"/>
  <c r="D137" i="14"/>
  <c r="C138" i="14"/>
  <c r="D138" i="14"/>
  <c r="C139" i="14"/>
  <c r="D139" i="14"/>
  <c r="C140" i="14"/>
  <c r="D140" i="14"/>
  <c r="C141" i="14"/>
  <c r="D141" i="14"/>
  <c r="C142" i="14"/>
  <c r="D142" i="14"/>
  <c r="C143" i="14"/>
  <c r="D143" i="14"/>
  <c r="C144" i="14"/>
  <c r="D144" i="14"/>
  <c r="C145" i="14"/>
  <c r="D145" i="14"/>
  <c r="C146" i="14"/>
  <c r="D146" i="14"/>
  <c r="C147" i="14"/>
  <c r="D147" i="14"/>
  <c r="C148" i="14"/>
  <c r="D148" i="14"/>
  <c r="C149" i="14"/>
  <c r="D149" i="14"/>
  <c r="C150" i="14"/>
  <c r="D150" i="14"/>
  <c r="C151" i="14"/>
  <c r="D151" i="14"/>
  <c r="C152" i="14"/>
  <c r="D152" i="14"/>
  <c r="C153" i="14"/>
  <c r="D153" i="14"/>
  <c r="C154" i="14"/>
  <c r="D154" i="14"/>
  <c r="C155" i="14"/>
  <c r="D155" i="14"/>
  <c r="C156" i="14"/>
  <c r="D156" i="14"/>
  <c r="C157" i="14"/>
  <c r="D157" i="14"/>
  <c r="C159" i="14"/>
  <c r="D159" i="14"/>
  <c r="C160" i="14"/>
  <c r="D160" i="14"/>
  <c r="C161" i="14"/>
  <c r="D161" i="14"/>
  <c r="C162" i="14"/>
  <c r="D162" i="14"/>
  <c r="C163" i="14"/>
  <c r="D163" i="14"/>
  <c r="C164" i="14"/>
  <c r="D164" i="14"/>
  <c r="C165" i="14"/>
  <c r="D165" i="14"/>
  <c r="C166" i="14"/>
  <c r="D166" i="14"/>
  <c r="C167" i="14"/>
  <c r="D167" i="14"/>
  <c r="C168" i="14"/>
  <c r="D168" i="14"/>
  <c r="C169" i="14"/>
  <c r="D169" i="14"/>
  <c r="C170" i="14"/>
  <c r="D170" i="14"/>
  <c r="C171" i="14"/>
  <c r="D171" i="14"/>
  <c r="C172" i="14"/>
  <c r="D172" i="14"/>
  <c r="C173" i="14"/>
  <c r="D173" i="14"/>
  <c r="C174" i="14"/>
  <c r="D174" i="14"/>
  <c r="C175" i="14"/>
  <c r="D175" i="14"/>
  <c r="C176" i="14"/>
  <c r="D176" i="14"/>
  <c r="C177" i="14"/>
  <c r="D177" i="14"/>
  <c r="C178" i="14"/>
  <c r="D178" i="14"/>
  <c r="C179" i="14"/>
  <c r="D179" i="14"/>
  <c r="C180" i="14"/>
  <c r="D180" i="14"/>
  <c r="C181" i="14"/>
  <c r="D181" i="14"/>
  <c r="C182" i="14"/>
  <c r="D182" i="14"/>
  <c r="C183" i="14"/>
  <c r="D183" i="14"/>
  <c r="C185" i="14"/>
  <c r="D185" i="14"/>
  <c r="C186" i="14"/>
  <c r="D186" i="14"/>
  <c r="C187" i="14"/>
  <c r="D187" i="14"/>
  <c r="C188" i="14"/>
  <c r="D188" i="14"/>
  <c r="C189" i="14"/>
  <c r="D189" i="14"/>
  <c r="C190" i="14"/>
  <c r="D190" i="14"/>
  <c r="C191" i="14"/>
  <c r="D191" i="14"/>
  <c r="C192" i="14"/>
  <c r="D192" i="14"/>
  <c r="C193" i="14"/>
  <c r="D193" i="14"/>
  <c r="C194" i="14"/>
  <c r="D194" i="14"/>
  <c r="C195" i="14"/>
  <c r="D195" i="14"/>
  <c r="C196" i="14"/>
  <c r="D196" i="14"/>
  <c r="C197" i="14"/>
  <c r="D197" i="14"/>
  <c r="C198" i="14"/>
  <c r="D198" i="14"/>
  <c r="C199" i="14"/>
  <c r="D199" i="14"/>
  <c r="C200" i="14"/>
  <c r="D200" i="14"/>
  <c r="C201" i="14"/>
  <c r="D201" i="14"/>
  <c r="C202" i="14"/>
  <c r="D202" i="14"/>
  <c r="C203" i="14"/>
  <c r="D203" i="14"/>
  <c r="C204" i="14"/>
  <c r="D204" i="14"/>
  <c r="C205" i="14"/>
  <c r="D205" i="14"/>
  <c r="C206" i="14"/>
  <c r="D206" i="14"/>
  <c r="C207" i="14"/>
  <c r="D207" i="14"/>
  <c r="C208" i="14"/>
  <c r="D208" i="14"/>
  <c r="C209" i="14"/>
  <c r="D209" i="14"/>
  <c r="D81" i="14"/>
  <c r="D86" i="14"/>
  <c r="D87" i="14"/>
  <c r="D90" i="14"/>
  <c r="D94" i="14"/>
  <c r="D98" i="14"/>
  <c r="D100" i="14"/>
  <c r="D102" i="14"/>
  <c r="D103" i="14"/>
  <c r="D4" i="14"/>
  <c r="D5" i="14"/>
  <c r="D6" i="14"/>
  <c r="D7" i="14"/>
  <c r="D8" i="14"/>
  <c r="D9" i="14"/>
  <c r="D10" i="14"/>
  <c r="D12" i="14"/>
  <c r="D13" i="14"/>
  <c r="D14" i="14"/>
  <c r="D16" i="14"/>
  <c r="D17" i="14"/>
  <c r="D18" i="14"/>
  <c r="D20" i="14"/>
  <c r="D21" i="14"/>
  <c r="D22" i="14"/>
  <c r="D23" i="14"/>
  <c r="D24" i="14"/>
  <c r="D25" i="14"/>
  <c r="D26" i="14"/>
  <c r="C29" i="14"/>
  <c r="D29" i="14"/>
  <c r="C30" i="14"/>
  <c r="D30" i="14"/>
  <c r="C31" i="14"/>
  <c r="D31" i="14"/>
  <c r="C32" i="14"/>
  <c r="D32" i="14"/>
  <c r="C33" i="14"/>
  <c r="D33" i="14"/>
  <c r="C34" i="14"/>
  <c r="D34" i="14"/>
  <c r="C35" i="14"/>
  <c r="D35" i="14"/>
  <c r="C36" i="14"/>
  <c r="D36" i="14"/>
  <c r="C37" i="14"/>
  <c r="D37" i="14"/>
  <c r="C38" i="14"/>
  <c r="D38" i="14"/>
  <c r="C39" i="14"/>
  <c r="D39" i="14"/>
  <c r="C40" i="14"/>
  <c r="D40" i="14"/>
  <c r="C41" i="14"/>
  <c r="D41" i="14"/>
  <c r="C42" i="14"/>
  <c r="C43" i="14"/>
  <c r="D43" i="14"/>
  <c r="C44" i="14"/>
  <c r="D44" i="14"/>
  <c r="C45" i="14"/>
  <c r="D45" i="14"/>
  <c r="C46" i="14"/>
  <c r="D46" i="14"/>
  <c r="C47" i="14"/>
  <c r="D47" i="14"/>
  <c r="C48" i="14"/>
  <c r="D48" i="14"/>
  <c r="C49" i="14"/>
  <c r="D49" i="14"/>
  <c r="C50" i="14"/>
  <c r="D50" i="14"/>
  <c r="C51" i="14"/>
  <c r="D51" i="14"/>
  <c r="C52" i="14"/>
  <c r="D52" i="14"/>
  <c r="C53" i="14"/>
  <c r="D53" i="14"/>
  <c r="C55" i="14"/>
  <c r="D55" i="14"/>
  <c r="C56" i="14"/>
  <c r="D56" i="14"/>
  <c r="C57" i="14"/>
  <c r="D57" i="14"/>
  <c r="C58" i="14"/>
  <c r="D58" i="14"/>
  <c r="C59" i="14"/>
  <c r="D59" i="14"/>
  <c r="C60" i="14"/>
  <c r="D60" i="14"/>
  <c r="C61" i="14"/>
  <c r="C62" i="14"/>
  <c r="D62" i="14"/>
  <c r="C63" i="14"/>
  <c r="D63" i="14"/>
  <c r="C64" i="14"/>
  <c r="D64" i="14"/>
  <c r="C65" i="14"/>
  <c r="C66" i="14"/>
  <c r="D66" i="14"/>
  <c r="C67" i="14"/>
  <c r="D67" i="14"/>
  <c r="C68" i="14"/>
  <c r="D68" i="14"/>
  <c r="C69" i="14"/>
  <c r="C70" i="14"/>
  <c r="D70" i="14"/>
  <c r="C71" i="14"/>
  <c r="D71" i="14"/>
  <c r="C72" i="14"/>
  <c r="D72" i="14"/>
  <c r="C73" i="14"/>
  <c r="C74" i="14"/>
  <c r="D74" i="14"/>
  <c r="C75" i="14"/>
  <c r="D75" i="14"/>
  <c r="C76" i="14"/>
  <c r="D76" i="14"/>
  <c r="C77" i="14"/>
  <c r="C78" i="14"/>
  <c r="D78" i="14"/>
  <c r="C79" i="14"/>
  <c r="D79" i="14"/>
  <c r="D3" i="14"/>
  <c r="D92" i="14"/>
  <c r="D104" i="14"/>
  <c r="D65" i="14"/>
  <c r="D96" i="14"/>
  <c r="E24" i="24"/>
  <c r="E20" i="24"/>
  <c r="E16" i="24"/>
  <c r="D19" i="14"/>
  <c r="D15" i="14"/>
  <c r="E12" i="24"/>
  <c r="D11" i="14"/>
  <c r="D42" i="14"/>
  <c r="D77" i="14"/>
  <c r="D61" i="14"/>
  <c r="D91" i="14"/>
  <c r="E23" i="24"/>
  <c r="D73" i="14"/>
  <c r="E27" i="24"/>
  <c r="E22" i="24"/>
  <c r="E18" i="24"/>
  <c r="E14" i="24"/>
  <c r="D69" i="14"/>
  <c r="E25" i="24"/>
  <c r="E21" i="24"/>
  <c r="E17" i="24"/>
  <c r="E13" i="24"/>
  <c r="D27" i="14"/>
  <c r="E19" i="24"/>
  <c r="E15" i="24"/>
  <c r="E204" i="24"/>
  <c r="E198" i="24"/>
  <c r="E203" i="24"/>
  <c r="E192" i="24"/>
  <c r="E208" i="24"/>
  <c r="E201" i="24"/>
  <c r="E194" i="24"/>
  <c r="E199" i="24"/>
  <c r="E197" i="24"/>
  <c r="E206" i="24"/>
  <c r="E191" i="24"/>
  <c r="E196" i="24"/>
  <c r="E189" i="24"/>
  <c r="E205" i="24"/>
  <c r="E190" i="24"/>
  <c r="E200" i="24"/>
  <c r="E209" i="24"/>
  <c r="E195" i="24"/>
  <c r="E207" i="24"/>
  <c r="E202" i="24"/>
  <c r="E193" i="24"/>
  <c r="E165" i="24"/>
  <c r="E179" i="24"/>
  <c r="E164" i="24"/>
  <c r="E176" i="24"/>
  <c r="E169" i="24"/>
  <c r="E167" i="24"/>
  <c r="E162" i="24"/>
  <c r="E170" i="24"/>
  <c r="E163" i="24"/>
  <c r="E168" i="24"/>
  <c r="E183" i="24"/>
  <c r="E175" i="24"/>
  <c r="E173" i="24"/>
  <c r="E178" i="24"/>
  <c r="E171" i="24"/>
  <c r="E180" i="24"/>
  <c r="E181" i="24"/>
  <c r="E172" i="24"/>
  <c r="E161" i="24"/>
  <c r="E182" i="24"/>
  <c r="E174" i="24"/>
  <c r="E177" i="24"/>
  <c r="E166" i="24"/>
  <c r="E146" i="24"/>
  <c r="E152" i="24"/>
  <c r="E156" i="24"/>
  <c r="E138" i="24"/>
  <c r="E139" i="24"/>
  <c r="E155" i="24"/>
  <c r="E140" i="24"/>
  <c r="E149" i="24"/>
  <c r="E154" i="24"/>
  <c r="E151" i="24"/>
  <c r="E142" i="24"/>
  <c r="E157" i="24"/>
  <c r="E143" i="24"/>
  <c r="E144" i="24"/>
  <c r="E137" i="24"/>
  <c r="E153" i="24"/>
  <c r="E136" i="24"/>
  <c r="E145" i="24"/>
  <c r="E150" i="24"/>
  <c r="E147" i="24"/>
  <c r="E148" i="24"/>
  <c r="E141" i="24"/>
  <c r="E114" i="24"/>
  <c r="E124" i="24"/>
  <c r="E119" i="24"/>
  <c r="E128" i="24"/>
  <c r="E131" i="24"/>
  <c r="E117" i="24"/>
  <c r="E122" i="24"/>
  <c r="E123" i="24"/>
  <c r="E113" i="24"/>
  <c r="E121" i="24"/>
  <c r="E118" i="24"/>
  <c r="E112" i="24"/>
  <c r="E125" i="24"/>
  <c r="E116" i="24"/>
  <c r="E126" i="24"/>
  <c r="E111" i="24"/>
  <c r="E127" i="24"/>
  <c r="E120" i="24"/>
  <c r="E129" i="24"/>
  <c r="E130" i="24"/>
  <c r="E115" i="24"/>
  <c r="E94" i="24"/>
  <c r="E104" i="24"/>
  <c r="E99" i="24"/>
  <c r="E92" i="24"/>
  <c r="E87" i="24"/>
  <c r="E97" i="24"/>
  <c r="E93" i="24"/>
  <c r="E88" i="24"/>
  <c r="E85" i="24"/>
  <c r="E98" i="24"/>
  <c r="E91" i="24"/>
  <c r="E86" i="24"/>
  <c r="E95" i="24"/>
  <c r="E105" i="24"/>
  <c r="E101" i="24"/>
  <c r="E100" i="24"/>
  <c r="E89" i="24"/>
  <c r="E103" i="24"/>
  <c r="E102" i="24"/>
  <c r="E96" i="24"/>
  <c r="E90" i="24"/>
  <c r="E66" i="24"/>
  <c r="E74" i="24"/>
  <c r="E76" i="24"/>
  <c r="E65" i="24"/>
  <c r="E78" i="24"/>
  <c r="E63" i="24"/>
  <c r="E77" i="24"/>
  <c r="E70" i="24"/>
  <c r="E64" i="24"/>
  <c r="E67" i="24"/>
  <c r="E72" i="24"/>
  <c r="E60" i="24"/>
  <c r="E75" i="24"/>
  <c r="E68" i="24"/>
  <c r="E71" i="24"/>
  <c r="E62" i="24"/>
  <c r="E79" i="24"/>
  <c r="E73" i="24"/>
  <c r="E69" i="24"/>
  <c r="E61" i="24"/>
  <c r="E42" i="24"/>
  <c r="E41" i="24"/>
  <c r="E35" i="24"/>
  <c r="E40" i="24"/>
  <c r="E45" i="24"/>
  <c r="E50" i="24"/>
  <c r="E47" i="24"/>
  <c r="E51" i="24"/>
  <c r="E36" i="24"/>
  <c r="E43" i="24"/>
  <c r="E44" i="24"/>
  <c r="E49" i="24"/>
  <c r="E34" i="24"/>
  <c r="E52" i="24"/>
  <c r="E46" i="24"/>
  <c r="E39" i="24"/>
  <c r="E48" i="24"/>
  <c r="E37" i="24"/>
  <c r="E53" i="24"/>
  <c r="E38" i="24"/>
  <c r="F208" i="24"/>
  <c r="F194" i="24"/>
  <c r="F198" i="24"/>
  <c r="F199" i="24"/>
  <c r="F197" i="24"/>
  <c r="F195" i="24"/>
  <c r="F192" i="24"/>
  <c r="F193" i="24"/>
  <c r="F207" i="24"/>
  <c r="F196" i="24"/>
  <c r="F189" i="24"/>
  <c r="F205" i="24"/>
  <c r="F190" i="24"/>
  <c r="F209" i="24"/>
  <c r="F204" i="24"/>
  <c r="F206" i="24"/>
  <c r="F203" i="24"/>
  <c r="F201" i="24"/>
  <c r="F202" i="24"/>
  <c r="F191" i="24"/>
  <c r="F200" i="24"/>
  <c r="F165" i="24"/>
  <c r="F163" i="24"/>
  <c r="F182" i="24"/>
  <c r="F174" i="24"/>
  <c r="F169" i="24"/>
  <c r="F183" i="24"/>
  <c r="F181" i="24"/>
  <c r="F179" i="24"/>
  <c r="F164" i="24"/>
  <c r="F180" i="24"/>
  <c r="F167" i="24"/>
  <c r="F173" i="24"/>
  <c r="F178" i="24"/>
  <c r="F171" i="24"/>
  <c r="F175" i="24"/>
  <c r="F170" i="24"/>
  <c r="F172" i="24"/>
  <c r="F168" i="24"/>
  <c r="F161" i="24"/>
  <c r="F176" i="24"/>
  <c r="F162" i="24"/>
  <c r="F177" i="24"/>
  <c r="F166" i="24"/>
  <c r="F157" i="24"/>
  <c r="F151" i="24"/>
  <c r="F152" i="24"/>
  <c r="F154" i="24"/>
  <c r="F155" i="24"/>
  <c r="F140" i="24"/>
  <c r="F149" i="24"/>
  <c r="F136" i="24"/>
  <c r="F145" i="24"/>
  <c r="F142" i="24"/>
  <c r="F150" i="24"/>
  <c r="F139" i="24"/>
  <c r="F156" i="24"/>
  <c r="F146" i="24"/>
  <c r="F143" i="24"/>
  <c r="F144" i="24"/>
  <c r="F137" i="24"/>
  <c r="F153" i="24"/>
  <c r="F138" i="24"/>
  <c r="F147" i="24"/>
  <c r="F148" i="24"/>
  <c r="F141" i="24"/>
  <c r="F117" i="24"/>
  <c r="F119" i="24"/>
  <c r="F128" i="24"/>
  <c r="F124" i="24"/>
  <c r="F116" i="24"/>
  <c r="F122" i="24"/>
  <c r="F123" i="24"/>
  <c r="F126" i="24"/>
  <c r="F111" i="24"/>
  <c r="F127" i="24"/>
  <c r="F120" i="24"/>
  <c r="F129" i="24"/>
  <c r="F125" i="24"/>
  <c r="F118" i="24"/>
  <c r="F112" i="24"/>
  <c r="F131" i="24"/>
  <c r="F114" i="24"/>
  <c r="F130" i="24"/>
  <c r="F121" i="24"/>
  <c r="F113" i="24"/>
  <c r="F115" i="24"/>
  <c r="F60" i="24"/>
  <c r="F71" i="24"/>
  <c r="F66" i="24"/>
  <c r="F68" i="24"/>
  <c r="F65" i="24"/>
  <c r="F78" i="24"/>
  <c r="F63" i="24"/>
  <c r="F70" i="24"/>
  <c r="F64" i="24"/>
  <c r="F67" i="24"/>
  <c r="F72" i="24"/>
  <c r="F74" i="24"/>
  <c r="F75" i="24"/>
  <c r="F76" i="24"/>
  <c r="F62" i="24"/>
  <c r="F79" i="24"/>
  <c r="F77" i="24"/>
  <c r="F73" i="24"/>
  <c r="F69" i="24"/>
  <c r="F61" i="24"/>
  <c r="F15" i="24"/>
  <c r="F19" i="24"/>
  <c r="F21" i="24"/>
  <c r="F10" i="24"/>
  <c r="F27" i="24"/>
  <c r="F11" i="24"/>
  <c r="F23" i="24"/>
  <c r="E26" i="24"/>
  <c r="E32" i="24"/>
  <c r="E33" i="24"/>
  <c r="E56" i="24"/>
  <c r="E57" i="24"/>
  <c r="E58" i="24"/>
  <c r="E59" i="24"/>
  <c r="E82" i="24"/>
  <c r="E83" i="24"/>
  <c r="E84" i="24"/>
  <c r="E108" i="24"/>
  <c r="E109" i="24"/>
  <c r="E110" i="24"/>
  <c r="E134" i="24"/>
  <c r="E135" i="24"/>
  <c r="E160" i="24"/>
  <c r="E186" i="24"/>
  <c r="E187" i="24"/>
  <c r="E188" i="24"/>
  <c r="F9" i="24"/>
  <c r="F25" i="24"/>
  <c r="F14" i="24"/>
  <c r="F12" i="24"/>
  <c r="F24" i="24"/>
  <c r="F13" i="24"/>
  <c r="F18" i="24"/>
  <c r="F20" i="24"/>
  <c r="F16" i="24"/>
  <c r="F17" i="24"/>
  <c r="F22" i="24"/>
  <c r="F92" i="24"/>
  <c r="F100" i="24"/>
  <c r="F94" i="24"/>
  <c r="F88" i="24"/>
  <c r="F89" i="24"/>
  <c r="F85" i="24"/>
  <c r="F99" i="24"/>
  <c r="F97" i="24"/>
  <c r="F103" i="24"/>
  <c r="F91" i="24"/>
  <c r="F95" i="24"/>
  <c r="F105" i="24"/>
  <c r="F101" i="24"/>
  <c r="F104" i="24"/>
  <c r="F87" i="24"/>
  <c r="F93" i="24"/>
  <c r="F98" i="24"/>
  <c r="F86" i="24"/>
  <c r="F102" i="24"/>
  <c r="F96" i="24"/>
  <c r="F90" i="24"/>
  <c r="F38" i="24"/>
  <c r="F52" i="24"/>
  <c r="F46" i="24"/>
  <c r="F39" i="24"/>
  <c r="F53" i="24"/>
  <c r="F37" i="24"/>
  <c r="F40" i="24"/>
  <c r="F45" i="24"/>
  <c r="F50" i="24"/>
  <c r="F47" i="24"/>
  <c r="F51" i="24"/>
  <c r="F41" i="24"/>
  <c r="F43" i="24"/>
  <c r="F44" i="24"/>
  <c r="F34" i="24"/>
  <c r="F36" i="24"/>
  <c r="F35" i="24"/>
  <c r="F48" i="24"/>
  <c r="F49" i="24"/>
  <c r="F42" i="24"/>
  <c r="B253" i="25"/>
  <c r="B252" i="25"/>
  <c r="B251" i="25"/>
  <c r="B250" i="25"/>
  <c r="B249" i="25"/>
  <c r="B248" i="25"/>
  <c r="B247" i="25"/>
  <c r="B246" i="25"/>
  <c r="B245" i="25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Y54" i="16"/>
  <c r="Y51" i="16"/>
  <c r="Y48" i="16"/>
  <c r="Y45" i="16"/>
  <c r="Y42" i="16"/>
  <c r="Y39" i="16"/>
  <c r="Y36" i="16"/>
  <c r="Y33" i="16"/>
  <c r="Y30" i="16"/>
  <c r="Y27" i="16"/>
  <c r="Y24" i="16"/>
  <c r="Y21" i="16"/>
  <c r="Y18" i="16"/>
  <c r="Y15" i="16"/>
  <c r="F26" i="24"/>
  <c r="F33" i="24"/>
  <c r="F135" i="24"/>
  <c r="F57" i="24"/>
  <c r="F84" i="24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2" i="12"/>
  <c r="F59" i="24"/>
  <c r="N3" i="24"/>
  <c r="B83" i="25"/>
  <c r="B82" i="25"/>
  <c r="B81" i="25"/>
  <c r="F58" i="24"/>
  <c r="N209" i="24"/>
  <c r="N208" i="24"/>
  <c r="N207" i="24"/>
  <c r="N206" i="24"/>
  <c r="N205" i="24"/>
  <c r="N204" i="24"/>
  <c r="N203" i="24"/>
  <c r="N202" i="24"/>
  <c r="N201" i="24"/>
  <c r="N200" i="24"/>
  <c r="N199" i="24"/>
  <c r="N198" i="24"/>
  <c r="N197" i="24"/>
  <c r="N196" i="24"/>
  <c r="N195" i="24"/>
  <c r="N194" i="24"/>
  <c r="N193" i="24"/>
  <c r="N192" i="24"/>
  <c r="N191" i="24"/>
  <c r="N190" i="24"/>
  <c r="N189" i="24"/>
  <c r="N188" i="24"/>
  <c r="N187" i="24"/>
  <c r="N186" i="24"/>
  <c r="N185" i="24"/>
  <c r="N183" i="24"/>
  <c r="N182" i="24"/>
  <c r="N181" i="24"/>
  <c r="N180" i="24"/>
  <c r="N179" i="24"/>
  <c r="N178" i="24"/>
  <c r="N177" i="24"/>
  <c r="N176" i="24"/>
  <c r="N175" i="24"/>
  <c r="N174" i="24"/>
  <c r="N173" i="24"/>
  <c r="N172" i="24"/>
  <c r="N171" i="24"/>
  <c r="N170" i="24"/>
  <c r="N169" i="24"/>
  <c r="N168" i="24"/>
  <c r="N167" i="24"/>
  <c r="N166" i="24"/>
  <c r="N165" i="24"/>
  <c r="N164" i="24"/>
  <c r="N163" i="24"/>
  <c r="N162" i="24"/>
  <c r="N161" i="24"/>
  <c r="N160" i="24"/>
  <c r="N159" i="24"/>
  <c r="N157" i="24"/>
  <c r="N156" i="24"/>
  <c r="N155" i="24"/>
  <c r="N154" i="24"/>
  <c r="N153" i="24"/>
  <c r="N152" i="24"/>
  <c r="N151" i="24"/>
  <c r="N150" i="24"/>
  <c r="N149" i="24"/>
  <c r="N148" i="24"/>
  <c r="N147" i="24"/>
  <c r="N146" i="24"/>
  <c r="N145" i="24"/>
  <c r="N144" i="24"/>
  <c r="N143" i="24"/>
  <c r="N142" i="24"/>
  <c r="N141" i="24"/>
  <c r="N140" i="24"/>
  <c r="N139" i="24"/>
  <c r="N138" i="24"/>
  <c r="N137" i="24"/>
  <c r="N136" i="24"/>
  <c r="N135" i="24"/>
  <c r="N134" i="24"/>
  <c r="N133" i="24"/>
  <c r="N131" i="24"/>
  <c r="N130" i="24"/>
  <c r="N129" i="24"/>
  <c r="N128" i="24"/>
  <c r="N127" i="24"/>
  <c r="N126" i="24"/>
  <c r="N125" i="24"/>
  <c r="N124" i="24"/>
  <c r="N123" i="24"/>
  <c r="N122" i="24"/>
  <c r="N121" i="24"/>
  <c r="N120" i="24"/>
  <c r="N119" i="24"/>
  <c r="N118" i="24"/>
  <c r="N117" i="24"/>
  <c r="N116" i="24"/>
  <c r="N115" i="24"/>
  <c r="N114" i="24"/>
  <c r="N113" i="24"/>
  <c r="N112" i="24"/>
  <c r="N111" i="24"/>
  <c r="N110" i="24"/>
  <c r="N109" i="24"/>
  <c r="N108" i="24"/>
  <c r="N107" i="24"/>
  <c r="N105" i="24"/>
  <c r="N104" i="24"/>
  <c r="N103" i="24"/>
  <c r="N102" i="24"/>
  <c r="N101" i="24"/>
  <c r="N100" i="24"/>
  <c r="N99" i="24"/>
  <c r="N98" i="24"/>
  <c r="N97" i="24"/>
  <c r="N96" i="24"/>
  <c r="N95" i="24"/>
  <c r="N94" i="24"/>
  <c r="N93" i="24"/>
  <c r="N92" i="24"/>
  <c r="N91" i="24"/>
  <c r="N90" i="24"/>
  <c r="N89" i="24"/>
  <c r="N88" i="24"/>
  <c r="N87" i="24"/>
  <c r="N86" i="24"/>
  <c r="N85" i="24"/>
  <c r="N84" i="24"/>
  <c r="N83" i="24"/>
  <c r="N82" i="24"/>
  <c r="N81" i="24"/>
  <c r="N79" i="24"/>
  <c r="N78" i="24"/>
  <c r="N77" i="24"/>
  <c r="N76" i="24"/>
  <c r="N75" i="24"/>
  <c r="N74" i="24"/>
  <c r="N73" i="24"/>
  <c r="N72" i="24"/>
  <c r="N71" i="24"/>
  <c r="N70" i="24"/>
  <c r="N69" i="24"/>
  <c r="N68" i="24"/>
  <c r="N67" i="24"/>
  <c r="N66" i="24"/>
  <c r="N65" i="24"/>
  <c r="N64" i="24"/>
  <c r="N63" i="24"/>
  <c r="N62" i="24"/>
  <c r="N61" i="24"/>
  <c r="N60" i="24"/>
  <c r="N59" i="24"/>
  <c r="N58" i="24"/>
  <c r="N57" i="24"/>
  <c r="N56" i="24"/>
  <c r="N55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N4" i="24"/>
  <c r="A28" i="24"/>
  <c r="A54" i="24"/>
  <c r="A80" i="24"/>
  <c r="A106" i="24"/>
  <c r="A132" i="24"/>
  <c r="A158" i="24"/>
  <c r="A184" i="24"/>
  <c r="A16" i="27"/>
  <c r="A17" i="27"/>
  <c r="A18" i="27"/>
  <c r="A19" i="27"/>
  <c r="A20" i="27"/>
  <c r="A21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03" i="27"/>
  <c r="A104" i="27"/>
  <c r="A105" i="27"/>
  <c r="A106" i="27"/>
  <c r="A107" i="27"/>
  <c r="A108" i="27"/>
  <c r="A109" i="27"/>
  <c r="A110" i="27"/>
  <c r="A111" i="27"/>
  <c r="A112" i="27"/>
  <c r="A113" i="27"/>
  <c r="A114" i="27"/>
  <c r="A115" i="27"/>
  <c r="A116" i="27"/>
  <c r="A117" i="27"/>
  <c r="A118" i="27"/>
  <c r="A119" i="27"/>
  <c r="A120" i="27"/>
  <c r="A121" i="27"/>
  <c r="A122" i="27"/>
  <c r="A123" i="27"/>
  <c r="A124" i="27"/>
  <c r="A125" i="27"/>
  <c r="A126" i="27"/>
  <c r="A127" i="27"/>
  <c r="A128" i="27"/>
  <c r="A129" i="27"/>
  <c r="A130" i="27"/>
  <c r="A131" i="27"/>
  <c r="A132" i="27"/>
  <c r="A133" i="27"/>
  <c r="A134" i="27"/>
  <c r="A135" i="27"/>
  <c r="A136" i="27"/>
  <c r="A137" i="27"/>
  <c r="A138" i="27"/>
  <c r="A139" i="27"/>
  <c r="A140" i="27"/>
  <c r="A141" i="27"/>
  <c r="A142" i="27"/>
  <c r="A143" i="27"/>
  <c r="A144" i="27"/>
  <c r="A145" i="27"/>
  <c r="A146" i="27"/>
  <c r="A147" i="27"/>
  <c r="A148" i="27"/>
  <c r="A149" i="27"/>
  <c r="A150" i="27"/>
  <c r="A151" i="27"/>
  <c r="A152" i="27"/>
  <c r="A153" i="27"/>
  <c r="A154" i="27"/>
  <c r="A155" i="27"/>
  <c r="A156" i="27"/>
  <c r="A157" i="27"/>
  <c r="A158" i="27"/>
  <c r="A159" i="27"/>
  <c r="A160" i="27"/>
  <c r="A161" i="27"/>
  <c r="A162" i="27"/>
  <c r="A163" i="27"/>
  <c r="A164" i="27"/>
  <c r="A165" i="27"/>
  <c r="A166" i="27"/>
  <c r="A167" i="27"/>
  <c r="A168" i="27"/>
  <c r="A169" i="27"/>
  <c r="A170" i="27"/>
  <c r="A171" i="27"/>
  <c r="A172" i="27"/>
  <c r="A173" i="27"/>
  <c r="A174" i="27"/>
  <c r="A175" i="27"/>
  <c r="A176" i="27"/>
  <c r="A177" i="27"/>
  <c r="A178" i="27"/>
  <c r="A179" i="27"/>
  <c r="A180" i="27"/>
  <c r="A181" i="27"/>
  <c r="A182" i="27"/>
  <c r="A183" i="27"/>
  <c r="A184" i="27"/>
  <c r="A185" i="27"/>
  <c r="A186" i="27"/>
  <c r="A187" i="27"/>
  <c r="A188" i="27"/>
  <c r="A189" i="27"/>
  <c r="A190" i="27"/>
  <c r="A191" i="27"/>
  <c r="A192" i="27"/>
  <c r="A193" i="27"/>
  <c r="A194" i="27"/>
  <c r="A195" i="27"/>
  <c r="A196" i="27"/>
  <c r="A197" i="27"/>
  <c r="A198" i="27"/>
  <c r="A199" i="27"/>
  <c r="A200" i="27"/>
  <c r="A201" i="27"/>
  <c r="A202" i="27"/>
  <c r="A203" i="27"/>
  <c r="A204" i="27"/>
  <c r="A205" i="27"/>
  <c r="A206" i="27"/>
  <c r="A207" i="27"/>
  <c r="A208" i="27"/>
  <c r="A209" i="27"/>
  <c r="A210" i="27"/>
  <c r="A211" i="27"/>
  <c r="A212" i="27"/>
  <c r="A213" i="27"/>
  <c r="A214" i="27"/>
  <c r="A215" i="27"/>
  <c r="A216" i="27"/>
  <c r="A217" i="27"/>
  <c r="A218" i="27"/>
  <c r="A219" i="27"/>
  <c r="A220" i="27"/>
  <c r="A221" i="27"/>
  <c r="A222" i="27"/>
  <c r="A223" i="27"/>
  <c r="A224" i="27"/>
  <c r="A225" i="27"/>
  <c r="A226" i="27"/>
  <c r="A227" i="27"/>
  <c r="A228" i="27"/>
  <c r="A229" i="27"/>
  <c r="A230" i="27"/>
  <c r="A231" i="27"/>
  <c r="A232" i="27"/>
  <c r="A233" i="27"/>
  <c r="A234" i="27"/>
  <c r="A235" i="27"/>
  <c r="A236" i="27"/>
  <c r="A237" i="27"/>
  <c r="A238" i="27"/>
  <c r="A239" i="27"/>
  <c r="A240" i="27"/>
  <c r="A241" i="27"/>
  <c r="A242" i="27"/>
  <c r="A243" i="27"/>
  <c r="A244" i="27"/>
  <c r="A245" i="27"/>
  <c r="A246" i="27"/>
  <c r="A247" i="27"/>
  <c r="A248" i="27"/>
  <c r="A249" i="27"/>
  <c r="A250" i="27"/>
  <c r="A251" i="27"/>
  <c r="A252" i="27"/>
  <c r="A253" i="27"/>
  <c r="A254" i="27"/>
  <c r="A255" i="27"/>
  <c r="A256" i="27"/>
  <c r="A257" i="27"/>
  <c r="A258" i="27"/>
  <c r="A259" i="27"/>
  <c r="A260" i="27"/>
  <c r="A261" i="27"/>
  <c r="A262" i="27"/>
  <c r="A263" i="27"/>
  <c r="A264" i="27"/>
  <c r="A265" i="27"/>
  <c r="A266" i="27"/>
  <c r="A267" i="27"/>
  <c r="A268" i="27"/>
  <c r="A269" i="27"/>
  <c r="A270" i="27"/>
  <c r="A271" i="27"/>
  <c r="A272" i="27"/>
  <c r="A273" i="27"/>
  <c r="A274" i="27"/>
  <c r="A275" i="27"/>
  <c r="A276" i="27"/>
  <c r="A277" i="27"/>
  <c r="A278" i="27"/>
  <c r="A279" i="27"/>
  <c r="A280" i="27"/>
  <c r="A281" i="27"/>
  <c r="A282" i="27"/>
  <c r="A283" i="27"/>
  <c r="A284" i="27"/>
  <c r="A285" i="27"/>
  <c r="A286" i="27"/>
  <c r="A287" i="27"/>
  <c r="A288" i="27"/>
  <c r="A289" i="27"/>
  <c r="A290" i="27"/>
  <c r="A291" i="27"/>
  <c r="A292" i="27"/>
  <c r="A293" i="27"/>
  <c r="A294" i="27"/>
  <c r="A295" i="27"/>
  <c r="A296" i="27"/>
  <c r="A297" i="27"/>
  <c r="A298" i="27"/>
  <c r="A299" i="27"/>
  <c r="A300" i="27"/>
  <c r="A301" i="27"/>
  <c r="A302" i="27"/>
  <c r="A303" i="27"/>
  <c r="A304" i="27"/>
  <c r="A305" i="27"/>
  <c r="A306" i="27"/>
  <c r="A307" i="27"/>
  <c r="A308" i="27"/>
  <c r="A309" i="27"/>
  <c r="A310" i="27"/>
  <c r="A311" i="27"/>
  <c r="A312" i="27"/>
  <c r="A313" i="27"/>
  <c r="A314" i="27"/>
  <c r="A315" i="27"/>
  <c r="A316" i="27"/>
  <c r="A317" i="27"/>
  <c r="A318" i="27"/>
  <c r="A319" i="27"/>
  <c r="A320" i="27"/>
  <c r="A321" i="27"/>
  <c r="A322" i="27"/>
  <c r="A323" i="27"/>
  <c r="A324" i="27"/>
  <c r="A325" i="27"/>
  <c r="A326" i="27"/>
  <c r="A327" i="27"/>
  <c r="A328" i="27"/>
  <c r="A329" i="27"/>
  <c r="A330" i="27"/>
  <c r="A331" i="27"/>
  <c r="A332" i="27"/>
  <c r="A333" i="27"/>
  <c r="A334" i="27"/>
  <c r="A335" i="27"/>
  <c r="A336" i="27"/>
  <c r="A337" i="27"/>
  <c r="A338" i="27"/>
  <c r="A339" i="27"/>
  <c r="A340" i="27"/>
  <c r="A341" i="27"/>
  <c r="A342" i="27"/>
  <c r="A343" i="27"/>
  <c r="A344" i="27"/>
  <c r="A345" i="27"/>
  <c r="A346" i="27"/>
  <c r="A347" i="27"/>
  <c r="A348" i="27"/>
  <c r="A349" i="27"/>
  <c r="A350" i="27"/>
  <c r="A351" i="27"/>
  <c r="A352" i="27"/>
  <c r="A353" i="27"/>
  <c r="A354" i="27"/>
  <c r="A355" i="27"/>
  <c r="A356" i="27"/>
  <c r="A357" i="27"/>
  <c r="A358" i="27"/>
  <c r="A359" i="27"/>
  <c r="A360" i="27"/>
  <c r="A361" i="27"/>
  <c r="A362" i="27"/>
  <c r="A363" i="27"/>
  <c r="A364" i="27"/>
  <c r="A365" i="27"/>
  <c r="A366" i="27"/>
  <c r="A367" i="27"/>
  <c r="A368" i="27"/>
  <c r="A369" i="27"/>
  <c r="A370" i="27"/>
  <c r="A371" i="27"/>
  <c r="A372" i="27"/>
  <c r="A373" i="27"/>
  <c r="A374" i="27"/>
  <c r="A375" i="27"/>
  <c r="A376" i="27"/>
  <c r="A377" i="27"/>
  <c r="A378" i="27"/>
  <c r="A379" i="27"/>
  <c r="A380" i="27"/>
  <c r="A381" i="27"/>
  <c r="A382" i="27"/>
  <c r="A383" i="27"/>
  <c r="A384" i="27"/>
  <c r="A385" i="27"/>
  <c r="A386" i="27"/>
  <c r="A387" i="27"/>
  <c r="A388" i="27"/>
  <c r="A389" i="27"/>
  <c r="A390" i="27"/>
  <c r="A391" i="27"/>
  <c r="A392" i="27"/>
  <c r="A393" i="27"/>
  <c r="A394" i="27"/>
  <c r="A395" i="27"/>
  <c r="A396" i="27"/>
  <c r="A397" i="27"/>
  <c r="A398" i="27"/>
  <c r="A399" i="27"/>
  <c r="A400" i="27"/>
  <c r="A401" i="27"/>
  <c r="A402" i="27"/>
  <c r="A403" i="27"/>
  <c r="A404" i="27"/>
  <c r="A405" i="27"/>
  <c r="A406" i="27"/>
  <c r="A407" i="27"/>
  <c r="A408" i="27"/>
  <c r="A409" i="27"/>
  <c r="A410" i="27"/>
  <c r="A411" i="27"/>
  <c r="A412" i="27"/>
  <c r="A413" i="27"/>
  <c r="A414" i="27"/>
  <c r="A415" i="27"/>
  <c r="A416" i="27"/>
  <c r="A417" i="27"/>
  <c r="A418" i="27"/>
  <c r="A419" i="27"/>
  <c r="A420" i="27"/>
  <c r="A421" i="27"/>
  <c r="A422" i="27"/>
  <c r="A423" i="27"/>
  <c r="A424" i="27"/>
  <c r="A425" i="27"/>
  <c r="A426" i="27"/>
  <c r="A427" i="27"/>
  <c r="A428" i="27"/>
  <c r="A429" i="27"/>
  <c r="A430" i="27"/>
  <c r="A431" i="27"/>
  <c r="A432" i="27"/>
  <c r="A433" i="27"/>
  <c r="A434" i="27"/>
  <c r="A435" i="27"/>
  <c r="A436" i="27"/>
  <c r="A437" i="27"/>
  <c r="A438" i="27"/>
  <c r="A439" i="27"/>
  <c r="A440" i="27"/>
  <c r="A441" i="27"/>
  <c r="A442" i="27"/>
  <c r="A443" i="27"/>
  <c r="A444" i="27"/>
  <c r="A445" i="27"/>
  <c r="A446" i="27"/>
  <c r="A447" i="27"/>
  <c r="A448" i="27"/>
  <c r="A449" i="27"/>
  <c r="A450" i="27"/>
  <c r="A451" i="27"/>
  <c r="A452" i="27"/>
  <c r="A453" i="27"/>
  <c r="A454" i="27"/>
  <c r="A455" i="27"/>
  <c r="A456" i="27"/>
  <c r="A457" i="27"/>
  <c r="A458" i="27"/>
  <c r="A459" i="27"/>
  <c r="A460" i="27"/>
  <c r="A461" i="27"/>
  <c r="A462" i="27"/>
  <c r="A463" i="27"/>
  <c r="A464" i="27"/>
  <c r="A465" i="27"/>
  <c r="A466" i="27"/>
  <c r="A467" i="27"/>
  <c r="A468" i="27"/>
  <c r="A469" i="27"/>
  <c r="A470" i="27"/>
  <c r="A471" i="27"/>
  <c r="A472" i="27"/>
  <c r="A473" i="27"/>
  <c r="A474" i="27"/>
  <c r="A475" i="27"/>
  <c r="A476" i="27"/>
  <c r="A477" i="27"/>
  <c r="A478" i="27"/>
  <c r="A479" i="27"/>
  <c r="A480" i="27"/>
  <c r="A481" i="27"/>
  <c r="A482" i="27"/>
  <c r="A483" i="27"/>
  <c r="A484" i="27"/>
  <c r="A485" i="27"/>
  <c r="A486" i="27"/>
  <c r="A487" i="27"/>
  <c r="A488" i="27"/>
  <c r="A489" i="27"/>
  <c r="A490" i="27"/>
  <c r="A491" i="27"/>
  <c r="A492" i="27"/>
  <c r="A493" i="27"/>
  <c r="A494" i="27"/>
  <c r="A495" i="27"/>
  <c r="A496" i="27"/>
  <c r="A497" i="27"/>
  <c r="A498" i="27"/>
  <c r="A499" i="27"/>
  <c r="A500" i="27"/>
  <c r="A501" i="27"/>
  <c r="A502" i="27"/>
  <c r="A14" i="27"/>
  <c r="F8" i="24"/>
  <c r="B7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8" i="25"/>
  <c r="H7" i="24"/>
  <c r="H6" i="24"/>
  <c r="H5" i="24"/>
  <c r="H4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3" i="24"/>
  <c r="A185" i="14"/>
  <c r="P185" i="24"/>
  <c r="A187" i="14"/>
  <c r="P187" i="24"/>
  <c r="A188" i="14"/>
  <c r="P188" i="24"/>
  <c r="A189" i="14"/>
  <c r="P189" i="24"/>
  <c r="A190" i="14"/>
  <c r="P190" i="24"/>
  <c r="A191" i="14"/>
  <c r="P191" i="24"/>
  <c r="A192" i="14"/>
  <c r="P192" i="24"/>
  <c r="A193" i="14"/>
  <c r="P193" i="24"/>
  <c r="A194" i="14"/>
  <c r="P194" i="24"/>
  <c r="A195" i="14"/>
  <c r="P195" i="24"/>
  <c r="A196" i="14"/>
  <c r="P196" i="24"/>
  <c r="A197" i="14"/>
  <c r="P197" i="24"/>
  <c r="A198" i="14"/>
  <c r="P198" i="24"/>
  <c r="A199" i="14"/>
  <c r="P199" i="24"/>
  <c r="A200" i="14"/>
  <c r="P200" i="24"/>
  <c r="A201" i="14"/>
  <c r="P201" i="24"/>
  <c r="A202" i="14"/>
  <c r="P202" i="24"/>
  <c r="A203" i="14"/>
  <c r="P203" i="24"/>
  <c r="A204" i="14"/>
  <c r="P204" i="24"/>
  <c r="A205" i="14"/>
  <c r="P205" i="24"/>
  <c r="A206" i="14"/>
  <c r="P206" i="24"/>
  <c r="A207" i="14"/>
  <c r="P207" i="24"/>
  <c r="A208" i="14"/>
  <c r="P208" i="24"/>
  <c r="A209" i="14"/>
  <c r="P209" i="24"/>
  <c r="A186" i="14"/>
  <c r="P186" i="24"/>
  <c r="A183" i="14"/>
  <c r="P183" i="24"/>
  <c r="A161" i="14"/>
  <c r="P161" i="24"/>
  <c r="A162" i="14"/>
  <c r="P162" i="24"/>
  <c r="A163" i="14"/>
  <c r="P163" i="24"/>
  <c r="A164" i="14"/>
  <c r="P164" i="24"/>
  <c r="A165" i="14"/>
  <c r="P165" i="24"/>
  <c r="A166" i="14"/>
  <c r="P166" i="24"/>
  <c r="A167" i="14"/>
  <c r="P167" i="24"/>
  <c r="A168" i="14"/>
  <c r="P168" i="24"/>
  <c r="A169" i="14"/>
  <c r="P169" i="24"/>
  <c r="A170" i="14"/>
  <c r="P170" i="24"/>
  <c r="A171" i="14"/>
  <c r="P171" i="24"/>
  <c r="A172" i="14"/>
  <c r="P172" i="24"/>
  <c r="A173" i="14"/>
  <c r="P173" i="24"/>
  <c r="A174" i="14"/>
  <c r="P174" i="24"/>
  <c r="A175" i="14"/>
  <c r="P175" i="24"/>
  <c r="A176" i="14"/>
  <c r="P176" i="24"/>
  <c r="A177" i="14"/>
  <c r="P177" i="24"/>
  <c r="A178" i="14"/>
  <c r="P178" i="24"/>
  <c r="A179" i="14"/>
  <c r="P179" i="24"/>
  <c r="A180" i="14"/>
  <c r="P180" i="24"/>
  <c r="A181" i="14"/>
  <c r="P181" i="24"/>
  <c r="A182" i="14"/>
  <c r="P182" i="24"/>
  <c r="A160" i="14"/>
  <c r="P160" i="24"/>
  <c r="A159" i="14"/>
  <c r="P159" i="24"/>
  <c r="A135" i="14"/>
  <c r="P135" i="24"/>
  <c r="A136" i="14"/>
  <c r="P136" i="24"/>
  <c r="A137" i="14"/>
  <c r="P137" i="24"/>
  <c r="A138" i="14"/>
  <c r="P138" i="24"/>
  <c r="A139" i="14"/>
  <c r="P139" i="24"/>
  <c r="A140" i="14"/>
  <c r="P140" i="24"/>
  <c r="A141" i="14"/>
  <c r="P141" i="24"/>
  <c r="A142" i="14"/>
  <c r="P142" i="24"/>
  <c r="A143" i="14"/>
  <c r="P143" i="24"/>
  <c r="A144" i="14"/>
  <c r="P144" i="24"/>
  <c r="A145" i="14"/>
  <c r="P145" i="24"/>
  <c r="A146" i="14"/>
  <c r="P146" i="24"/>
  <c r="A147" i="14"/>
  <c r="P147" i="24"/>
  <c r="A148" i="14"/>
  <c r="P148" i="24"/>
  <c r="A149" i="14"/>
  <c r="P149" i="24"/>
  <c r="A150" i="14"/>
  <c r="P150" i="24"/>
  <c r="A151" i="14"/>
  <c r="P151" i="24"/>
  <c r="A152" i="14"/>
  <c r="P152" i="24"/>
  <c r="A153" i="14"/>
  <c r="P153" i="24"/>
  <c r="A154" i="14"/>
  <c r="P154" i="24"/>
  <c r="A155" i="14"/>
  <c r="P155" i="24"/>
  <c r="A156" i="14"/>
  <c r="P156" i="24"/>
  <c r="A157" i="14"/>
  <c r="P157" i="24"/>
  <c r="A134" i="14"/>
  <c r="P134" i="24"/>
  <c r="A133" i="14"/>
  <c r="P133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08" i="24"/>
  <c r="P107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82" i="24"/>
  <c r="P81" i="24"/>
  <c r="A57" i="14"/>
  <c r="P57" i="24"/>
  <c r="A58" i="14"/>
  <c r="P58" i="24"/>
  <c r="A59" i="14"/>
  <c r="P59" i="24"/>
  <c r="A60" i="14"/>
  <c r="P60" i="24"/>
  <c r="A61" i="14"/>
  <c r="P61" i="24"/>
  <c r="A62" i="14"/>
  <c r="P62" i="24"/>
  <c r="A63" i="14"/>
  <c r="P63" i="24"/>
  <c r="A64" i="14"/>
  <c r="P64" i="24"/>
  <c r="A65" i="14"/>
  <c r="P65" i="24"/>
  <c r="A66" i="14"/>
  <c r="P66" i="24"/>
  <c r="A67" i="14"/>
  <c r="P67" i="24"/>
  <c r="A68" i="14"/>
  <c r="P68" i="24"/>
  <c r="A69" i="14"/>
  <c r="P69" i="24"/>
  <c r="A70" i="14"/>
  <c r="P70" i="24"/>
  <c r="A71" i="14"/>
  <c r="P71" i="24"/>
  <c r="A72" i="14"/>
  <c r="P72" i="24"/>
  <c r="A73" i="14"/>
  <c r="P73" i="24"/>
  <c r="A74" i="14"/>
  <c r="P74" i="24"/>
  <c r="A75" i="14"/>
  <c r="P75" i="24"/>
  <c r="A76" i="14"/>
  <c r="P76" i="24"/>
  <c r="A77" i="14"/>
  <c r="P77" i="24"/>
  <c r="A78" i="14"/>
  <c r="P78" i="24"/>
  <c r="A79" i="14"/>
  <c r="P79" i="24"/>
  <c r="A56" i="14"/>
  <c r="P56" i="24"/>
  <c r="A55" i="14"/>
  <c r="P55" i="24"/>
  <c r="A53" i="14"/>
  <c r="P53" i="24"/>
  <c r="A52" i="14"/>
  <c r="P52" i="24"/>
  <c r="A51" i="14"/>
  <c r="P51" i="24"/>
  <c r="A50" i="14"/>
  <c r="P50" i="24"/>
  <c r="A49" i="14"/>
  <c r="P49" i="24"/>
  <c r="A48" i="14"/>
  <c r="P48" i="24"/>
  <c r="A47" i="14"/>
  <c r="P47" i="24"/>
  <c r="A46" i="14"/>
  <c r="P46" i="24"/>
  <c r="A45" i="14"/>
  <c r="P45" i="24"/>
  <c r="A44" i="14"/>
  <c r="P44" i="24"/>
  <c r="A43" i="14"/>
  <c r="P43" i="24"/>
  <c r="A42" i="14"/>
  <c r="P42" i="24"/>
  <c r="A41" i="14"/>
  <c r="P41" i="24"/>
  <c r="A40" i="14"/>
  <c r="P40" i="24"/>
  <c r="A39" i="14"/>
  <c r="P39" i="24"/>
  <c r="A38" i="14"/>
  <c r="P38" i="24"/>
  <c r="A37" i="14"/>
  <c r="P37" i="24"/>
  <c r="A36" i="14"/>
  <c r="P36" i="24"/>
  <c r="A35" i="14"/>
  <c r="P35" i="24"/>
  <c r="A34" i="14"/>
  <c r="P34" i="24"/>
  <c r="A33" i="14"/>
  <c r="P33" i="24"/>
  <c r="A32" i="14"/>
  <c r="P32" i="24"/>
  <c r="A31" i="14"/>
  <c r="P31" i="24"/>
  <c r="A30" i="14"/>
  <c r="P30" i="24"/>
  <c r="A29" i="1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4" i="24"/>
  <c r="P9" i="7"/>
  <c r="N7" i="7"/>
  <c r="P29" i="24"/>
  <c r="P5" i="24"/>
  <c r="P3" i="24"/>
  <c r="N8" i="7"/>
  <c r="N13" i="7"/>
  <c r="N12" i="7"/>
  <c r="N9" i="7"/>
  <c r="N14" i="7"/>
  <c r="N11" i="7"/>
  <c r="N15" i="7"/>
  <c r="N6" i="7"/>
  <c r="N10" i="7"/>
  <c r="N16" i="7"/>
  <c r="P7" i="7"/>
  <c r="O7" i="7"/>
  <c r="O9" i="7"/>
  <c r="P11" i="7"/>
  <c r="O11" i="7"/>
  <c r="P14" i="7"/>
  <c r="O14" i="7"/>
  <c r="O15" i="7"/>
  <c r="P15" i="7"/>
  <c r="O8" i="7"/>
  <c r="P8" i="7"/>
  <c r="P13" i="7"/>
  <c r="O13" i="7"/>
  <c r="P12" i="7"/>
  <c r="O12" i="7"/>
  <c r="O6" i="7"/>
  <c r="P6" i="7"/>
  <c r="O10" i="7"/>
  <c r="P10" i="7"/>
  <c r="P16" i="7"/>
  <c r="O16" i="7"/>
  <c r="Q187" i="14"/>
  <c r="Q133" i="14"/>
  <c r="Q107" i="14"/>
  <c r="Q109" i="14"/>
  <c r="Q55" i="14"/>
  <c r="Q32" i="14"/>
  <c r="Q30" i="14"/>
  <c r="Q29" i="14"/>
  <c r="Q56" i="14"/>
  <c r="Q108" i="14"/>
  <c r="Q186" i="14"/>
  <c r="Q185" i="14"/>
  <c r="Q7" i="14"/>
  <c r="Q31" i="14"/>
  <c r="Q83" i="14"/>
  <c r="Q159" i="14"/>
  <c r="Q134" i="14"/>
  <c r="Q110" i="14"/>
  <c r="Q188" i="14"/>
  <c r="Q160" i="14"/>
  <c r="Q6" i="14"/>
  <c r="Q82" i="14"/>
  <c r="F133" i="24"/>
  <c r="F160" i="24"/>
  <c r="F108" i="24"/>
  <c r="F188" i="24"/>
  <c r="F107" i="24"/>
  <c r="F31" i="24"/>
  <c r="F159" i="24"/>
  <c r="F187" i="24"/>
  <c r="F32" i="24"/>
  <c r="F134" i="24"/>
  <c r="F29" i="24"/>
  <c r="F30" i="24"/>
  <c r="F109" i="24"/>
  <c r="F110" i="24"/>
  <c r="F185" i="24"/>
  <c r="F55" i="24"/>
  <c r="F56" i="24"/>
  <c r="F186" i="24"/>
  <c r="F83" i="24"/>
  <c r="F82" i="24"/>
  <c r="F81" i="24"/>
  <c r="F7" i="24"/>
  <c r="F54" i="24"/>
  <c r="F132" i="24"/>
  <c r="F106" i="24"/>
  <c r="F80" i="24"/>
  <c r="F28" i="24"/>
  <c r="F184" i="24"/>
  <c r="F158" i="24"/>
  <c r="F3" i="24"/>
  <c r="F5" i="24"/>
  <c r="F6" i="24"/>
  <c r="G5" i="14" a="1"/>
  <c r="G5" i="14"/>
  <c r="Q5" i="14"/>
  <c r="G3" i="14" a="1"/>
  <c r="G3" i="14"/>
  <c r="Q3" i="14"/>
  <c r="G4" i="14" a="1"/>
  <c r="G4" i="14"/>
  <c r="Q4" i="14"/>
  <c r="G81" i="14" a="1"/>
  <c r="G81" i="14"/>
  <c r="Q8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Exequiel Enrrique Medina Vasquez</author>
  </authors>
  <commentList>
    <comment ref="E23" authorId="0" shapeId="0" xr:uid="{C68A4D53-7D7D-4F15-9946-A71ACF200033}">
      <text>
        <r>
          <rPr>
            <b/>
            <sz val="9"/>
            <color indexed="81"/>
            <rFont val="Tahoma"/>
            <family val="2"/>
          </rPr>
          <t>Exequiel Enrrique Medina Vasquez:</t>
        </r>
        <r>
          <rPr>
            <sz val="9"/>
            <color indexed="81"/>
            <rFont val="Tahoma"/>
            <family val="2"/>
          </rPr>
          <t xml:space="preserve">
+569 77777777
</t>
        </r>
      </text>
    </comment>
    <comment ref="E30" authorId="0" shapeId="0" xr:uid="{75F208E4-A86D-45CB-A118-B5C146D1B966}">
      <text>
        <r>
          <rPr>
            <b/>
            <sz val="9"/>
            <color indexed="81"/>
            <rFont val="Tahoma"/>
            <family val="2"/>
          </rPr>
          <t>Exequiel Enrrique Medina Vasquez:</t>
        </r>
        <r>
          <rPr>
            <sz val="9"/>
            <color indexed="81"/>
            <rFont val="Tahoma"/>
            <family val="2"/>
          </rPr>
          <t xml:space="preserve">
Si el colaborador/a tiene contrato indefinido, no marcar más allá del término referencial del convenio en curso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Exequiel Enrrique Medina Vasquez</author>
  </authors>
  <commentList>
    <comment ref="E6" authorId="0" shapeId="0" xr:uid="{5D783EC2-961E-4E1C-873D-B8BB1E702A7B}">
      <text>
        <r>
          <rPr>
            <b/>
            <sz val="9"/>
            <color indexed="81"/>
            <rFont val="Tahoma"/>
            <family val="2"/>
          </rPr>
          <t>Exequiel Enrrique Medina Vasquez:</t>
        </r>
        <r>
          <rPr>
            <sz val="9"/>
            <color indexed="81"/>
            <rFont val="Tahoma"/>
            <family val="2"/>
          </rPr>
          <t xml:space="preserve">
+569 77777777
</t>
        </r>
      </text>
    </comment>
  </commentList>
</comments>
</file>

<file path=xl/sharedStrings.xml><?xml version="1.0" encoding="utf-8"?>
<sst xmlns="http://schemas.openxmlformats.org/spreadsheetml/2006/main" count="7649" uniqueCount="6495">
  <si>
    <t>I. Identificación Institucional</t>
  </si>
  <si>
    <t>UNIVERSIDAD DE LOS LAGOS</t>
  </si>
  <si>
    <t>Preparación en la Educación Media</t>
  </si>
  <si>
    <t>En Proceso</t>
  </si>
  <si>
    <t>Acompañamiento en Educación Superior</t>
  </si>
  <si>
    <t>RUT</t>
  </si>
  <si>
    <t>ULL</t>
  </si>
  <si>
    <t>Sigla</t>
  </si>
  <si>
    <t>UCH</t>
  </si>
  <si>
    <t>PUC</t>
  </si>
  <si>
    <t>UNIVERSIDAD DE CONCEPCION</t>
  </si>
  <si>
    <t>UDEC</t>
  </si>
  <si>
    <t>PUCV</t>
  </si>
  <si>
    <t>UTFSM</t>
  </si>
  <si>
    <t>UNIVERSIDAD DE SANTIAGO DE CHILE</t>
  </si>
  <si>
    <t>USACH</t>
  </si>
  <si>
    <t>UACH</t>
  </si>
  <si>
    <t>UNIVERSIDAD CATOLICA DEL NORTE</t>
  </si>
  <si>
    <t>UCN</t>
  </si>
  <si>
    <t>UV</t>
  </si>
  <si>
    <t>UMCE</t>
  </si>
  <si>
    <t>UNIVERSIDAD TECNOLOGICA METROPOLITANA</t>
  </si>
  <si>
    <t>UTEM</t>
  </si>
  <si>
    <t>UNIVERSIDAD DE TARAPACA</t>
  </si>
  <si>
    <t>UTA</t>
  </si>
  <si>
    <t>UNAP</t>
  </si>
  <si>
    <t>UNIVERSIDAD DE ANTOFAGASTA</t>
  </si>
  <si>
    <t>ULS</t>
  </si>
  <si>
    <t>UPLA</t>
  </si>
  <si>
    <t>UNIVERSIDAD DE ATACAMA</t>
  </si>
  <si>
    <t>UDA</t>
  </si>
  <si>
    <t>UBB</t>
  </si>
  <si>
    <t>UNIVERSIDAD DE LA FRONTERA</t>
  </si>
  <si>
    <t>UFRO</t>
  </si>
  <si>
    <t>UNIVERSIDAD DE MAGALLANES</t>
  </si>
  <si>
    <t>UMAG</t>
  </si>
  <si>
    <t>UNIVERSIDAD DE TALCA</t>
  </si>
  <si>
    <t>UTAL</t>
  </si>
  <si>
    <t>UCM</t>
  </si>
  <si>
    <t>UCSC</t>
  </si>
  <si>
    <t>UCT</t>
  </si>
  <si>
    <t>UNIVERSIDAD ALBERTO HURTADO</t>
  </si>
  <si>
    <t>UAH</t>
  </si>
  <si>
    <t>UCSH</t>
  </si>
  <si>
    <t>UOH</t>
  </si>
  <si>
    <t>UNIVERSIDAD DE AYSEN</t>
  </si>
  <si>
    <t>UAY</t>
  </si>
  <si>
    <t>DUOC</t>
  </si>
  <si>
    <t>CEDUC</t>
  </si>
  <si>
    <t>UNIVERSIDAD DE OHIGGINS</t>
  </si>
  <si>
    <t>SIGLA</t>
  </si>
  <si>
    <t>CONTADOR AUDITOR</t>
  </si>
  <si>
    <t>PEDAGOGIA EN EDUCACION GENERAL BASICA</t>
  </si>
  <si>
    <t>TECNOLOGIA MEDICA</t>
  </si>
  <si>
    <t>TRABAJO SOCIAL</t>
  </si>
  <si>
    <t>ARQUITECTURA</t>
  </si>
  <si>
    <t>TECNICO UNIVERSITARIO EN ELECTRICIDAD</t>
  </si>
  <si>
    <t>INGENIERIA CIVIL EN GEOMENSURA Y GEOMATICA</t>
  </si>
  <si>
    <t>INGENIERIA CIVIL MECANICA</t>
  </si>
  <si>
    <t>PEDAGOGIA EN EDUCACION MUSICAL</t>
  </si>
  <si>
    <t>INGENIERIA CIVIL EN COMPUTACION MENCION INFORMATICA</t>
  </si>
  <si>
    <t>TRADUCCION E INTERPRETACION INGLES-ESPAÑOL</t>
  </si>
  <si>
    <t>ODONTOLOGIA, LICENCIATURA EN ODONTOLOGIA</t>
  </si>
  <si>
    <t>DERECHO, LICENCIATURA EN CIENCIAS JURIDICAS Y SOCIALES</t>
  </si>
  <si>
    <t>ENFERMERIA</t>
  </si>
  <si>
    <t>DERECHO</t>
  </si>
  <si>
    <t>ADMINISTRACION PUBLICA</t>
  </si>
  <si>
    <t>ARTE</t>
  </si>
  <si>
    <t>KINESIOLOGIA, LICENCIATURA EN KINESIOLOGIA</t>
  </si>
  <si>
    <t>OBSTETRICIA</t>
  </si>
  <si>
    <t>TECNICO UNIVERSITARIO EN MINERIA Y METALURGIA</t>
  </si>
  <si>
    <t>PSICOLOGIA</t>
  </si>
  <si>
    <t>PEDAGOGIA EN INGLES</t>
  </si>
  <si>
    <t>INGENIERIA CIVIL INFORMATICA</t>
  </si>
  <si>
    <t>TECNICO UNIVERSITARIO EN ROBOTICA Y MECATRONICA</t>
  </si>
  <si>
    <t>INGENIERIA CIVIL AMBIENTAL</t>
  </si>
  <si>
    <t>PEDAGOGIA EN EDUCACION PARVULARIA</t>
  </si>
  <si>
    <t>INGENIERIA EN INFORMATICA</t>
  </si>
  <si>
    <t>INGENIERIA COMERCIAL</t>
  </si>
  <si>
    <t>INGENIERIA CIVIL EN MECANICA</t>
  </si>
  <si>
    <t>LICENCIATURA EN ARTE</t>
  </si>
  <si>
    <t>INGENIERIA CIVIL EN COMPUTACION</t>
  </si>
  <si>
    <t>TECNICO UNIVERSITARIO EN ELECTRONICA</t>
  </si>
  <si>
    <t>TECNICO UNIVERSITARIO EN AUTOMATIZACION Y CONTROL</t>
  </si>
  <si>
    <t>NUTRICION Y DIETETICA</t>
  </si>
  <si>
    <t>BACHILLERATO EN HUMANIDADES</t>
  </si>
  <si>
    <t>GESTION EN TURISMO Y CULTURA</t>
  </si>
  <si>
    <t>QUIMICA Y FARMACIA</t>
  </si>
  <si>
    <t>EDUCACION BASICA</t>
  </si>
  <si>
    <t>TECNICO UNIVERSITARIO EN QUIMICA</t>
  </si>
  <si>
    <t>INGENIERIA CIVIL INDUSTRIAL</t>
  </si>
  <si>
    <t>MEDICINA VETERINARIA, LICENCIATURA EN MEDICINA VETERINARIA</t>
  </si>
  <si>
    <t>TECNICO UNIVERSITARIO EN CONSTRUCCION</t>
  </si>
  <si>
    <t>PEDAGOGIA EN EDUCACION MEDIA EN INGLES</t>
  </si>
  <si>
    <t>KINESIOLOGIA</t>
  </si>
  <si>
    <t>ODONTOLOGIA</t>
  </si>
  <si>
    <t>INGENIERIA CIVIL DE MINAS</t>
  </si>
  <si>
    <t>INGENIERIA EN COMERCIO INTERNACIONAL</t>
  </si>
  <si>
    <t>INGENIERIA EN CONSTRUCCION</t>
  </si>
  <si>
    <t>BACHILLERATO EN CIENCIAS Y HUMANIDADES</t>
  </si>
  <si>
    <t>PEDAGOGIA EN EDUCACION DIFERENCIAL</t>
  </si>
  <si>
    <t>BACHILLER EN CIENCIAS Y HUMANIDADES</t>
  </si>
  <si>
    <t>INGENIERIA MATEMATICA</t>
  </si>
  <si>
    <t>INGENIERIA EN BIOTECNOLOGIA</t>
  </si>
  <si>
    <t>AGRONOMIA</t>
  </si>
  <si>
    <t>TRADUCCION INGLES-ESPAÑOL</t>
  </si>
  <si>
    <t>INGENIERIA AMBIENTAL</t>
  </si>
  <si>
    <t>BIOINGENIERIA</t>
  </si>
  <si>
    <t>MEDICINA</t>
  </si>
  <si>
    <t>TECNICO UNIVERSITARIO EN MECANICA INDUSTRIAL</t>
  </si>
  <si>
    <t>TECNOLOGO EN ADMINISTRACION DE EMPRESAS</t>
  </si>
  <si>
    <t>CONSTRUCCION CIVIL</t>
  </si>
  <si>
    <t>INGENIERIA CIVIL EN MINAS</t>
  </si>
  <si>
    <t>ESTUDIOS INTERNACIONALES</t>
  </si>
  <si>
    <t>INGENIERIA CIVIL EN OBRAS CIVILES</t>
  </si>
  <si>
    <t>DISEÑO</t>
  </si>
  <si>
    <t>CIENCIAS POLITICAS Y ADMINISTRATIVAS</t>
  </si>
  <si>
    <t>INGENIERIA CIVIL TELEMATICA</t>
  </si>
  <si>
    <t>OBSTETRICIA Y PUERICULTURA</t>
  </si>
  <si>
    <t>DISEÑO GRAFICO MENCION DISEÑO ESTRATEGICO</t>
  </si>
  <si>
    <t>INGENIERIA CIVIL ELECTRICA</t>
  </si>
  <si>
    <t>INGENIERIA CIVIL EN COMPUTACION E INFORMATICA</t>
  </si>
  <si>
    <t>TECNICO UNIVERSITARIO EN MANTENIMIENTO INDUSTRIAL</t>
  </si>
  <si>
    <t>INGENIERIA ELECTRICA</t>
  </si>
  <si>
    <t>PEDAGOGIA EN LENGUA CASTELLANA Y COMUNICACION</t>
  </si>
  <si>
    <t>INGENIERIA CIVIL</t>
  </si>
  <si>
    <t>INGENIERIA EN ALIMENTOS</t>
  </si>
  <si>
    <t>EDUCACION DE PARVULOS</t>
  </si>
  <si>
    <t>PEDAGOGIA EN EDUCACION MEDIA EN HISTORIA Y GEOGRAFIA</t>
  </si>
  <si>
    <t>MEDICINA VETERINARIA</t>
  </si>
  <si>
    <t>FONOAUDIOLOGIA</t>
  </si>
  <si>
    <t>BIOLOGIA MARINA</t>
  </si>
  <si>
    <t>GEOLOGIA</t>
  </si>
  <si>
    <t>INGENIERIA EN ACUICULTURA</t>
  </si>
  <si>
    <t>INGENIERIA CIVIL MATEMATICA</t>
  </si>
  <si>
    <t>ENFERMERIA, LICENCIATURA EN ENFERMERIA</t>
  </si>
  <si>
    <t>PERIODISMO</t>
  </si>
  <si>
    <t>AUDITORIA</t>
  </si>
  <si>
    <t>SOCIOLOGIA</t>
  </si>
  <si>
    <t>CONTADOR PUBLICO Y AUDITOR</t>
  </si>
  <si>
    <t>BIOQUIMICA</t>
  </si>
  <si>
    <t>TECNOLOGO EN METALURGIA</t>
  </si>
  <si>
    <t>TECNOLOGO EN DISEÑO INDUSTRIAL</t>
  </si>
  <si>
    <t>TERAPIA OCUPACIONAL</t>
  </si>
  <si>
    <t>INGENIERIA EN PREVENCION DE RIESGOS LABORALES Y AMBIENTALES</t>
  </si>
  <si>
    <t>PSICOLOGIA, LICENCIATURA EN PSICOLOGIA</t>
  </si>
  <si>
    <t>AGRONOMIA E INGENIERIA FORESTAL</t>
  </si>
  <si>
    <t>EDUCACION PARVULARIA</t>
  </si>
  <si>
    <t>QUIMICA INDUSTRIAL</t>
  </si>
  <si>
    <t>PEDAGOGIA EN HISTORIA Y GEOGRAFIA</t>
  </si>
  <si>
    <t>LICENCIATURA EN ARTES VISUALES</t>
  </si>
  <si>
    <t>PEDAGOGIA EN EDUCACION MATEMATICA</t>
  </si>
  <si>
    <t>INGENIERIA EN DISEÑO DE PRODUCTOS</t>
  </si>
  <si>
    <t>TECNICO UNIVERSITARIO EN TELECOMUNICACIONES Y REDES</t>
  </si>
  <si>
    <t>INGENIERIA FISICA</t>
  </si>
  <si>
    <t>INGENIERIA AGRONOMICA</t>
  </si>
  <si>
    <t>INGENIERIA DE TRANSPORTE</t>
  </si>
  <si>
    <t>TECNICO UNIVERSITARIO EN MECANICA AUTOMOTRIZ</t>
  </si>
  <si>
    <t>INGENIERIA EN CONSERVACION DE RECURSOS NATURALES</t>
  </si>
  <si>
    <t>INGENIERIA CIVIL QUIMICA</t>
  </si>
  <si>
    <t>LICENCIATURA EN MUSICA</t>
  </si>
  <si>
    <t>PEDAGOGIA EN FILOSOFIA Y/O LICENCIATURA EN FILOSOFIA</t>
  </si>
  <si>
    <t>PEDAGOGIA EN EDUCACION MEDIA EN MATEMATICA</t>
  </si>
  <si>
    <t>PEDAGOGIA EN MATEMATICA Y COMPUTACION</t>
  </si>
  <si>
    <t>INGENIERIA EN COMPUTACION</t>
  </si>
  <si>
    <t>TECNICO UNIVERSITARIO EN INFORMATICA</t>
  </si>
  <si>
    <t>DISEÑO MULTIMEDIA</t>
  </si>
  <si>
    <t>INGENIERIA CIVIL ELECTRONICA</t>
  </si>
  <si>
    <t>HISTORIA</t>
  </si>
  <si>
    <t>INGENIERIA DE EJECUCION EN ELECTRICIDAD</t>
  </si>
  <si>
    <t>PLAN COMUN INGENIERIA CIVIL</t>
  </si>
  <si>
    <t>PEDAGOGIA EN EDUCACION MEDIA EN CIENCIAS NATURALES Y BIOLOGIA</t>
  </si>
  <si>
    <t>TECNOLOGO EN ADMINISTRACION DE PERSONAL</t>
  </si>
  <si>
    <t>INGENIERIA EN INFORMACION Y CONTROL DE GESTION</t>
  </si>
  <si>
    <t>TECNICO UNIVERSITARIO EN GESTION DE CALIDAD EN ALIMENTOS</t>
  </si>
  <si>
    <t>BACHILLERATO EN CIENCIAS DE LA INGENIERIA PLAN COMUN</t>
  </si>
  <si>
    <t>INGENIERIA DE ALIMENTOS</t>
  </si>
  <si>
    <t>INGENIERIA DE MINAS</t>
  </si>
  <si>
    <t>PEDAGOGIA EN CASTELLANO Y COMUNICACION</t>
  </si>
  <si>
    <t>TECNOLOGO EN AUTOMATIZACION INDUSTRIAL</t>
  </si>
  <si>
    <t>FONOAUDIOLOGIA, LICENCIATURA EN FONOAUDIOLOGIA</t>
  </si>
  <si>
    <t>INGENIERIA INFORMATICA</t>
  </si>
  <si>
    <t>ASTRONOMIA</t>
  </si>
  <si>
    <t>TERAPIA OCUPACIONAL, LICENCIATURA EN CIENCIAS DE LA OCUPACION HUMANA</t>
  </si>
  <si>
    <t>TECNICO UNIVERSITARIO EN ENERGIAS RENOVABLES</t>
  </si>
  <si>
    <t>CIENCIA POLITICA</t>
  </si>
  <si>
    <t>PERIODISMO, LICENCIATURA EN COMUNICACION SOCIAL</t>
  </si>
  <si>
    <t>QUIMICA AMBIENTAL</t>
  </si>
  <si>
    <t>PEDAGOGIA EN EDUCACION FISICA</t>
  </si>
  <si>
    <t>INGENIERIA EN RECURSOS NATURALES</t>
  </si>
  <si>
    <t>INGENIERIA CIVIL EN METALURGIA</t>
  </si>
  <si>
    <t>INGENIERIA CIVIL BIOQUIMICA</t>
  </si>
  <si>
    <t>INGENIERIA CIVIL EN TELECOMUNICACIONES</t>
  </si>
  <si>
    <t>INGENIERIA CIVIL PLAN COMUN</t>
  </si>
  <si>
    <t>INGENIERIA CIVIL EN AUTOMATIZACION</t>
  </si>
  <si>
    <t>PEDAGOGIA EN EDUCACION BASICA</t>
  </si>
  <si>
    <t>ADMINISTRACION PUBLICA Y CIENCIA POLITICA</t>
  </si>
  <si>
    <t>DISEÑO EN COMUNICACION VISUAL</t>
  </si>
  <si>
    <t>TECNOLOGO EN TELECOMUNICACIONES</t>
  </si>
  <si>
    <t>TECNICO UNIVERSITARIO EN MANTENIMIENTO AERONAUTICO</t>
  </si>
  <si>
    <t>PUBLICIDAD</t>
  </si>
  <si>
    <t>TRADUCCION/INTERPRETACION EN IDIOMAS EXTRANJEROS</t>
  </si>
  <si>
    <t>INGENIERIA CIVIL BIOMEDICA</t>
  </si>
  <si>
    <t>PEDAGOGIA EN MATEMATICAS Y COMPUTACION</t>
  </si>
  <si>
    <t>GEOFISICA</t>
  </si>
  <si>
    <t>INGENIERIA CIVIL METALURGICA</t>
  </si>
  <si>
    <t>INGENIERIA EN ALIMENTOS, LICENCIATURA EN CIENCIAS DE LOS ALIMENTOS</t>
  </si>
  <si>
    <t>INGENIERIA INDUSTRIAL</t>
  </si>
  <si>
    <t>PEDAGOGIA EN EDUCACION BASICA CON ESPECIALIZACION</t>
  </si>
  <si>
    <t>ACTUACION</t>
  </si>
  <si>
    <t>LICENCIATURA EN ESTUDIOS INTERNACIONALES</t>
  </si>
  <si>
    <t>INGENIERIA EN PREVENCION DE RIESGOS Y MEDIOAMBIENTE</t>
  </si>
  <si>
    <t>TEOLOGIA</t>
  </si>
  <si>
    <t>INGENIERIA CIVIL EN INFORMATICA</t>
  </si>
  <si>
    <t>CIENCIAS FISICAS</t>
  </si>
  <si>
    <t>LICENCIATURA EN HISTORIA</t>
  </si>
  <si>
    <t>PEDAGOGIA EN QUIMICA Y BIOLOGIA</t>
  </si>
  <si>
    <t>OBSTETRICIA Y PUERICULTURA, LICENCIATURA EN OBSTETRICIA Y PUERICULTURA</t>
  </si>
  <si>
    <t>DISEÑO INDUSTRIAL</t>
  </si>
  <si>
    <t>ARQUITECTURA, LICENCIATURA EN ARQUITECTURA</t>
  </si>
  <si>
    <t>LICENCIATURA EN MATEMATICAS</t>
  </si>
  <si>
    <t>INGENIERIA CIVIL AEROESPACIAL</t>
  </si>
  <si>
    <t>INGENIERIA EN GESTION TURISTICA</t>
  </si>
  <si>
    <t>OCEANOGRAFIA</t>
  </si>
  <si>
    <t>BIOQUIMICA, LICENCIATURA EN BIOQUIMICA</t>
  </si>
  <si>
    <t>INGENIERIA CIVIL EN BIOTECNOLOGIA</t>
  </si>
  <si>
    <t>PEDAGOGIA EN ARTES PLASTICAS</t>
  </si>
  <si>
    <t>BACHILLERATO EN CIENCIAS SOCIALES</t>
  </si>
  <si>
    <t>INGENIERIA CIVIL, PLAN COMUN</t>
  </si>
  <si>
    <t>INGENIERIA FORESTAL</t>
  </si>
  <si>
    <t>GEOGRAFIA</t>
  </si>
  <si>
    <t>ANTROPOLOGIA</t>
  </si>
  <si>
    <t>INGENIERIA DE EJECUCION EN MECANICA</t>
  </si>
  <si>
    <t>TECNICO UNIVERSITARIO EN PROYECTOS DE INGENIERIA</t>
  </si>
  <si>
    <t>LICENCIATURA EN CIENCIAS CON MENCION</t>
  </si>
  <si>
    <t>INGENIERIA ELECTRONICA</t>
  </si>
  <si>
    <t>BACHILLERATO EN CIENCIAS</t>
  </si>
  <si>
    <t>CARTOGRAFIA Y GEOMATICA</t>
  </si>
  <si>
    <t>INGENIERIA EN AGRONEGOCIOS</t>
  </si>
  <si>
    <t>INGENIERIA EN ADMINISTRACION AGROINDUSTRIAL</t>
  </si>
  <si>
    <t>BACHILLERATO EN CIENCIAS Y RECURSOS NATURALES</t>
  </si>
  <si>
    <t>PERIODISMO - DIRECCION AUDIOVISUAL - PUBLICIDAD</t>
  </si>
  <si>
    <t>QUIMICA</t>
  </si>
  <si>
    <t>INGENIERIA ESTADISTICA</t>
  </si>
  <si>
    <t>INGENIERIA EN AVIACION COMERCIAL</t>
  </si>
  <si>
    <t>MUSICA</t>
  </si>
  <si>
    <t>Actividad</t>
  </si>
  <si>
    <t>Coordinación/Planificación</t>
  </si>
  <si>
    <t>Difusión/RRSS/Prensa</t>
  </si>
  <si>
    <t>Monitoreo/Seguimiento</t>
  </si>
  <si>
    <t>INGENIERIA CIVIL INDUSTRIAL (PROGRAMA DE CONTINUIDAD DE ESTUDIOS)</t>
  </si>
  <si>
    <t>INGENIERIA CIVIL EN INFORMATICA (PROGRAMA DE CONTINUIDAD DE ESTUDIOS)</t>
  </si>
  <si>
    <t>INGENIERIA COMERCIAL (PROGRAMA TRIMESTRAL DE CONTINUIDAD DE ESTUDIOS)</t>
  </si>
  <si>
    <t>INGENIERIA EN CONTROL DE GESTION</t>
  </si>
  <si>
    <t>PEDAGOGIA EN EDUCACION DIFERENCIAL (PROGRAMA DE CONTINUIDAD DE ESTUDIOS)</t>
  </si>
  <si>
    <t>PEDAGOGIA EN EDUCACION FISICA (PROGRAMA DE CONTINUIDAD DE ESTUDIOS)</t>
  </si>
  <si>
    <t>PEDAGOGIA EN EDUCACION PARVULARIA (PROGRAMA DE CONTINUIDAD DE ESTUDIOS)</t>
  </si>
  <si>
    <t>INGENIERIA EJECUCION EN ADMINISTRACION DE EMPRESAS</t>
  </si>
  <si>
    <t>INGENIERIA EN ADMINISTRACION DE EMPRESAS</t>
  </si>
  <si>
    <t>LICENCIATURA EN CIENCIA POLITICA</t>
  </si>
  <si>
    <t>PLAN ESPECIAL INGENIERIA COMERCIAL</t>
  </si>
  <si>
    <t>PROGRAMA ESPECIAL DE LICENCIATURA EN EDUCACION MEDIA(*)</t>
  </si>
  <si>
    <t>ADMINISTRACION DE EMPRESAS CON MENCION MARKETING DIGITAL</t>
  </si>
  <si>
    <t>DISEÑO CROSSMEDIA EN GRAFICA, WEB Y VIDEO DIGITAL</t>
  </si>
  <si>
    <t>ANIMACION DIGITAL 3D</t>
  </si>
  <si>
    <t>PLAN ESPECIAL INGENIERIA CIVIL INDUSTRIAL</t>
  </si>
  <si>
    <t>LICENCIATURA EN FONOAUDIOLOGIA</t>
  </si>
  <si>
    <t>LICENCIATURA EN KINESIOLOGIA</t>
  </si>
  <si>
    <t>LICENCIATURA EN NUTRICION Y DIETETICA</t>
  </si>
  <si>
    <t>LICENCIATURA EN TERAPIA OCUPACIONAL</t>
  </si>
  <si>
    <t>ANIMACION Y DISEÑO DIGITAL</t>
  </si>
  <si>
    <t>TITULO PROFESIONAL DE ESPECIALISTA EN GINECOLOGIA Y OBSTETRICIA</t>
  </si>
  <si>
    <t>TITULO PROFESIONAL DE ESPECIALISTA EN MEDICINA INTERNA</t>
  </si>
  <si>
    <t>TITULO PROFESIONAL DE ESPECIALISTA EN ODONTOPEDIATRIA</t>
  </si>
  <si>
    <t>TITULO PROFESIONAL DE ESPECIALISTA EN TRAUMATOLOGIA</t>
  </si>
  <si>
    <t>TITULO PROFESIONAL DE ESPECIALISTA EN UROLOGIA</t>
  </si>
  <si>
    <t>CIENCIAS DE LA FAMILIA</t>
  </si>
  <si>
    <t>LITERATURA</t>
  </si>
  <si>
    <t>TITULO PROFESIONAL DE ESPECIALISTA EN IMAGENOLOGIA DENTO MAXILO-FACIAL</t>
  </si>
  <si>
    <t>TITULO PROFESIONAL DE ESPECIALISTA EN IMAGENOLOGIA ORAL Y MAXILO FACIAL</t>
  </si>
  <si>
    <t>TITULO PROFESIONAL DE ESPECIALISTA EN IMAGENOLOGIA ORAL Y MAXILO-FACIAL (ONLINE)</t>
  </si>
  <si>
    <t>DIRECCION Y GESTION DE ARTES CULINARIAS</t>
  </si>
  <si>
    <t>ESPECIALIZACION EN ENDODONCIA</t>
  </si>
  <si>
    <t>ESPECIALIZACION EN IMPLANTOLOGIA ORAL</t>
  </si>
  <si>
    <t>INGENIERIA CIVIL INFORMATICA Y TELECOMUNICACIONES</t>
  </si>
  <si>
    <t>ESPECIALIZACION EN PERIODONCIA E IMPLANTOLOGIA QUIRURGICA</t>
  </si>
  <si>
    <t>PROGRAMA DE FORMACION PEDAGOGICA EN EDUCACION MEDIA</t>
  </si>
  <si>
    <t>ARTES VISUALES</t>
  </si>
  <si>
    <t>PEDAGOGIA EN RELIGION Y MORAL CATOLICA</t>
  </si>
  <si>
    <t>TITULO PROFESIONAL DE ESPECIALISTA EN REHABILITACION ORAL</t>
  </si>
  <si>
    <t>TITULO PROFESIONAL DE ESPECIALISTA EN CIRUGIA GENERAL</t>
  </si>
  <si>
    <t>CONTADOR AUDITOR-CONTADOR PUBLICO</t>
  </si>
  <si>
    <t>INGENIERIA EN FINANZAS</t>
  </si>
  <si>
    <t>INGENIERIA EN ADMINISTRACION DE EMPRESAS MENCION EN RECURSOS HUMANOS</t>
  </si>
  <si>
    <t>BACHILLERATO EN CIENCIAS SOCIALES Y HUMANIDADES</t>
  </si>
  <si>
    <t>INGENIERIA EN MARKETING</t>
  </si>
  <si>
    <t>INGENIERIA DE EJECUCION EN RECURSOS HUMANOS</t>
  </si>
  <si>
    <t>INGENIERIA EN INDUSTRIA Y LOGISTICA</t>
  </si>
  <si>
    <t>PEDAGOGIA EN HISTORIA Y CIENCIAS SOCIALES</t>
  </si>
  <si>
    <t>INGENIERIA EN INFORMATICA Y GESTION</t>
  </si>
  <si>
    <t>INGENIERIA EN GESTION DE LA CONSTRUCCION</t>
  </si>
  <si>
    <t>INGENIERIA DE EJECUCION EN MARKETING/FINANZAS</t>
  </si>
  <si>
    <t>ESPECIALIZACION EN PSIQUIATRIA DE LA INFANCIA Y ADOLESCENCIA</t>
  </si>
  <si>
    <t>ESPECIALIZACION EN ANESTESIOLOGIA Y REANIMACION</t>
  </si>
  <si>
    <t>ESPECIALIZACION EN CIRUGIA GENERAL</t>
  </si>
  <si>
    <t>ESPECIALIZACION EN NEUROLOGIA</t>
  </si>
  <si>
    <t>ESPECIALIZACION EN PSIQUIATRIA Y SALUD MENTAL</t>
  </si>
  <si>
    <t>ESPECIALIZACION EN MEDICINA INTERNA</t>
  </si>
  <si>
    <t>ESPECIALIZACION EN PEDIATRIA</t>
  </si>
  <si>
    <t>INGENIERIA DE EJECUCION EN INFORMATICA DE GESTION</t>
  </si>
  <si>
    <t>ESPECIALIZACION EN MEDICINA DE URGENCIA</t>
  </si>
  <si>
    <t>OBSTETRICIA Y NEONATOLOGIA</t>
  </si>
  <si>
    <t>ESPECIALIZACION EN PERIODONCIA E IMPLANTES DENTALES</t>
  </si>
  <si>
    <t>ESPECIALIZACION EN TRAUMATOLOGIA Y ORTOPEDIA</t>
  </si>
  <si>
    <t>PEDAGOGIA EN EDUCACION DIFERENCIAL CON MENCION EN DESARROLLO COGNITIVO</t>
  </si>
  <si>
    <t>ESPECIALIZACION EN RADIOTERAPIA ONCOLOGICA</t>
  </si>
  <si>
    <t>INGENIERIA DE EJECUCION EN TELECOMUNICACIONES</t>
  </si>
  <si>
    <t>INGENIERIA EN ESTADISTICAS</t>
  </si>
  <si>
    <t>LITERATURA CREATIVA</t>
  </si>
  <si>
    <t>INGENIERIA CIVIL EN INFORMATICA Y TELECOMUNICACIONES</t>
  </si>
  <si>
    <t>MBA EN GESTION DE NEGOCIOS</t>
  </si>
  <si>
    <t>PROSECUCION DE ESTUDIOS A INGENIERIA CIVIL INDUSTRIAL (PLAN NIVELACION)</t>
  </si>
  <si>
    <t>TECNICO DE NIVEL SUPERIOR EN ADMINISTRACION DE EMPRESAS</t>
  </si>
  <si>
    <t>TECNICO DE NIVEL SUPERIOR EN ENFERMERIA</t>
  </si>
  <si>
    <t>PEDAGOGIA EN EDUCACION DIFERENCIAL E INTEGRAL DE NECESIDADES EDUCATIVAS ESPECIALES</t>
  </si>
  <si>
    <t>ARQUITECTURA DEL PAISAJE</t>
  </si>
  <si>
    <t>PEDAGOGIA EN EDUCACION GENERAL BASICA (SEGUNDO TITULO)</t>
  </si>
  <si>
    <t>PEDAGOGIA EN BIOLOGIA Y CIENCIAS</t>
  </si>
  <si>
    <t>PEDAGOGIA EN EDUCACION GENERAL BASICA (SEGUNDO TITULO, PLAN LICENCIATURA)</t>
  </si>
  <si>
    <t>INGENIERIA EN CONSTRUCCION PE (INCO)</t>
  </si>
  <si>
    <t>PROSECUCION DE ESTUDIOS DE INGENIERIA COMERCIAL</t>
  </si>
  <si>
    <t>PEDAGOGIA EN EDUCACION DIFERENCIAL CON MENCION EN INTEGRACION ESCOLAR (SEGUNDO TITULO)</t>
  </si>
  <si>
    <t>PROSECUCION DE ESTUDIOS INGENIERIA COMERCIAL</t>
  </si>
  <si>
    <t>TECNICO DE NIVEL SUPERIOR EN GESTION ORGANIZACIONAL</t>
  </si>
  <si>
    <t>TECNOLOGIA MEDICA CON MENCIONES</t>
  </si>
  <si>
    <t>TECNICO DE NIVEL SUPERIOR EN CONSTRUCCION</t>
  </si>
  <si>
    <t>PEDAGOGIA EN EDUCACION DIFERENCIAL CON MENCION EN INTEGRACION ESCOLAR (SEGUNDO TITULO, PLAN LICENCIATURA)</t>
  </si>
  <si>
    <t>TECNICO DE NIVEL SUPERIOR EN CONTABILIDAD GENERAL</t>
  </si>
  <si>
    <t>INGENIERIA EN CONSTRUCCION PE (INECO)</t>
  </si>
  <si>
    <t>TECNICO DE NIVEL SUPERIOR EN MINERIA</t>
  </si>
  <si>
    <t>INGENIERIA EN CONSTRUCCION PE (TENCO)</t>
  </si>
  <si>
    <t>TECNICO DE NIVEL SUPERIOR EN REHABILITACION DE PERSONAS CON DEPENDENCIA A DROGAS</t>
  </si>
  <si>
    <t>MAESTRIA INTERNACIONAL SOBRE POLITICAS EN TRABAJO Y RELACIONES LABORALES</t>
  </si>
  <si>
    <t>PROGRAMA ESPECIAL PARA OBTENER EL GRADO DE LICENCIADO EN ADMINISTRACION DE NEGOCIOS</t>
  </si>
  <si>
    <t>PERSONAL TRAINER</t>
  </si>
  <si>
    <t>PROSECUCION DE ESTUDIOS A ING CIVIL INDUSTRIAL (COPIAPO)</t>
  </si>
  <si>
    <t>PROSECUCION DE ESTUDIOS A ING CIVIL INDUSTRIAL (LOS ANGELES)</t>
  </si>
  <si>
    <t>PROSECUCION DE ESTUDIOS A ING CIVIL INDUSTRIAL (TALCA)</t>
  </si>
  <si>
    <t>LICENCIATURA EN TRABAJO SOCIAL</t>
  </si>
  <si>
    <t>PROSECUCION DE ESTUDIOS A ING CIVIL INDUSTRIAL (ANTOFAGASTA)</t>
  </si>
  <si>
    <t>PROSECUCION DE ESTUDIOS A ING CIVIL INDUSTRIAL (VIÑA DEL MAR)</t>
  </si>
  <si>
    <t>PROSECUCION DE ESTUDIOS A ING CIVIL INDUSTRIAL (RANCAGUA)</t>
  </si>
  <si>
    <t>INGENIERIA DE EJECUCION EN ADMINISTRACION DE NEGOCIOS</t>
  </si>
  <si>
    <t>LICENCIATURA EN CIENCIAS DE LA EDUCACION</t>
  </si>
  <si>
    <t>PROSECUCION DE ESTUDIOS A ING. CIVIL INDUSTRIAL</t>
  </si>
  <si>
    <t>PEDAGOGIA EN MATEMATICA Y ESTADISTICA</t>
  </si>
  <si>
    <t>PROGRAMA DE SEGUNDA TITULACION EN QUIROPRAXIA</t>
  </si>
  <si>
    <t>PROSECUCION DE ESTUDIOS A ING CIVIL INDUSTRIAL (PTO. MONTT)</t>
  </si>
  <si>
    <t>PROSECUCION DE ESTUDIOS A ING CIVIL INDUSTRIAL (CALAMA)</t>
  </si>
  <si>
    <t>PROSECUCION DE ESTUDIOS A ING CIVIL INDUSTRIAL (IQUIQUE)</t>
  </si>
  <si>
    <t>PROSECUCION DE ESTUDIOS A ING CIVIL INDUSTRIAL (CONCEPCION)</t>
  </si>
  <si>
    <t>PEDAGOGIA EN LENGUA Y CULTURA INGLESAS</t>
  </si>
  <si>
    <t>PROSECUCION DE ESTUDIOS A ING CIVIL INDUSTRIAL</t>
  </si>
  <si>
    <t>CONTABILIDAD Y AUDITORIA</t>
  </si>
  <si>
    <t>PEDAGOGIA EN LENGUA Y CULTURA INGLESA</t>
  </si>
  <si>
    <t>INGENIERIA CIVIL EN OBRAS CIVILES VESPERTINO</t>
  </si>
  <si>
    <t>ECOLOGIA Y PAISAJE</t>
  </si>
  <si>
    <t>INGENIERIA EN CONSTRUCCION VESPERTINO</t>
  </si>
  <si>
    <t>PROSECUCION DE ESTUDIOS A ING CIVIL INDUSTRIAL (VALDIVIA)</t>
  </si>
  <si>
    <t>INGENIERIA DE EJECUCION EN COMPUTACION</t>
  </si>
  <si>
    <t>EDUCACION GENERAL BASICA</t>
  </si>
  <si>
    <t>MBA</t>
  </si>
  <si>
    <t>TECNICO DE NIVEL SUPERIOR EN EDUCACION PARVULARIA</t>
  </si>
  <si>
    <t>TECNICO DE NIVEL SUPERIOR EN PREVENCION DE RIESGOS</t>
  </si>
  <si>
    <t>INGENIERIA COMERCIAL (PLAN DE CONTINUIDAD)</t>
  </si>
  <si>
    <t>PEDAGOGIA EN EDUCACION PARVULARIA (PLAN DE CONTINUIDAD)</t>
  </si>
  <si>
    <t>INGENIERIA EN MINAS PLAN DE CONTINUIDAD</t>
  </si>
  <si>
    <t>PEDAGOGIA EN EDUCACION BASICA MENCION PRIMER CICLO</t>
  </si>
  <si>
    <t>PEDAGOGIA EN EDUCACION DIFERENCIAL CON MENCION DISCAPACIDAD INTELECTUAL Y TRASTORNOS DEL LENGUAJE</t>
  </si>
  <si>
    <t>PEDAGOGIA EN EDUCACION DIFERENCIAL CON MENCION DISCAPACIDAD INTELECTUAL Y TRASTORNOS DEL LENGUAJE, PROSECUCION DE ESTUDIOS</t>
  </si>
  <si>
    <t>TRABAJO SOCIAL (PLAN DE CONTINUIDAD)</t>
  </si>
  <si>
    <t>PEDAGOGIA EN EDUCACION BASICA CON MENCION EN EDUCACION DIFERENCIAL</t>
  </si>
  <si>
    <t>INGENIERIA EN PREVENCION DE RIESGOS</t>
  </si>
  <si>
    <t>EDUCACION PARVULARIA Y BASICA INICIAL</t>
  </si>
  <si>
    <t>PEDAGOGIA EN EDUCACION DIFERENCIAL MENCION DEFICIENCIA MENTAL, TRASTORNOS DE AUDICION Y LENGUAJE</t>
  </si>
  <si>
    <t>INGENIERIA CIVIL EN MINAS PLAN DE CONTINUIDAD</t>
  </si>
  <si>
    <t>INGENIERIA LOGISTICA</t>
  </si>
  <si>
    <t>TECNICO DE NIVEL SUPERIOR EN COMPUTACION E INFORMATICA</t>
  </si>
  <si>
    <t>INGENIERIA EN PREVENCION DE RIESGOS (PLAN DE CONTINUIDAD)</t>
  </si>
  <si>
    <t>PEDAGOGIA EN EDUCACION FISICA MENCION PSICOMOTRICIDAD</t>
  </si>
  <si>
    <t>CONTADOR AUDITOR (PLAN DE CONTINUIDAD)</t>
  </si>
  <si>
    <t>INGENIERIA CIVIL INDUSTRIAL (PLAN DE CONTINUIDAD)</t>
  </si>
  <si>
    <t>ADMINISTRACION PUBLICA MENCION GOBIERNOS LOCALES</t>
  </si>
  <si>
    <t>INGENIERIA COMERCIAL MENCION GESTION DE EMPRESAS</t>
  </si>
  <si>
    <t>PEDAGOGIA EN EDUCACION BASICA MENCION EN EDUCACION DIFERENCIAL</t>
  </si>
  <si>
    <t>INGENIERIA EN OPERACIONES DE EMERGENCIAS (PLAN DE CONTINUIDAD)</t>
  </si>
  <si>
    <t>BIBLIOTECOLOGIA (PLAN DE CONTINUIDAD)</t>
  </si>
  <si>
    <t>INGENIERIA EN ADMINISTRACION DE EMPRESA (PLAN DE CONTINUIDAD)</t>
  </si>
  <si>
    <t>PEDAGOGIA EN EDUCACION BASICA INICIAL CON MENCION EN EDUCACION DE PARVULOS</t>
  </si>
  <si>
    <t>TECNICO DE NIVEL SUPERIOR EN ENFERMERIA (CON NIVELACION)</t>
  </si>
  <si>
    <t>INGENIERIA INDUSTRIAL (PLAN DE CONTINUIDAD)</t>
  </si>
  <si>
    <t>INGENIERIA EN CONSTRUCCION PLAN DE CONTINUIDAD</t>
  </si>
  <si>
    <t>PEDAGOGIA EN EDUCACION DIFERENCIAL MENCION DISCAPACIDAD INTELECTUAL Y TRASTORNOS DEL LENGUAJE</t>
  </si>
  <si>
    <t>ADMINISTRACION PUBLICA (PLAN DE CONTINUIDAD)</t>
  </si>
  <si>
    <t>TECNICO DE NIVEL SUPERIOR EN ENFERMERIA (FENATS)</t>
  </si>
  <si>
    <t>TRABAJO SOCIAL (ANFUP)</t>
  </si>
  <si>
    <t>INGENIERIA EN GESTION DE SEGURIDAD MENCION SISTEMAS DE SEGURIDAD</t>
  </si>
  <si>
    <t>INGENIERIA EN SEGURIDAD PRIVADA (PLAN DE CONTINUIDAD)</t>
  </si>
  <si>
    <t>PROGRAMA DE TITULACION EN BIBLIOTECOLOGIA</t>
  </si>
  <si>
    <t>LICENCIATURA EN EDUCACION</t>
  </si>
  <si>
    <t>INGENIERIA EN PREVENCION DE RIESGOS (ANFUP)</t>
  </si>
  <si>
    <t>PEDAGOGIA EN EDUCACION PARVULARIA CONTINUIDAD</t>
  </si>
  <si>
    <t>PEDAGOGIA EN EDUCACION DIFERENCIAL CON MENCION DISCAPACIDAD INTELECTUAL Y TRASTORNOS DEL LENGUAJE CONTINUIDAD</t>
  </si>
  <si>
    <t>PEDAGOGIA EN EDUCACION GENERAL BASICA MENCION TRASTORNOS DE APRENDIZAJE</t>
  </si>
  <si>
    <t>EDUCACION PARVULARIA MENCION EXPRESION ARTISTICA</t>
  </si>
  <si>
    <t>INGENIERIA EN COMPUTACION E INFORMATICA</t>
  </si>
  <si>
    <t>INGENIERIA EN MINAS</t>
  </si>
  <si>
    <t>DISEÑO GRAFICO Y MULTIMEDIA</t>
  </si>
  <si>
    <t>PEDAGOGIA EN EDUCACION GENERAL BASICA MENCION INGLES</t>
  </si>
  <si>
    <t>SALUD INTEGRATIVA</t>
  </si>
  <si>
    <t>PEDAGOGIA EN LENGUA CASTELLANA Y FILOSOFIA</t>
  </si>
  <si>
    <t>RELACIONES PUBLICAS PARA LA GESTION DE COMUNICACIONES</t>
  </si>
  <si>
    <t>INGENIERIA EN HOTELERIA Y TURISMO</t>
  </si>
  <si>
    <t>ESPECIALIZACION EN PERIODONCIA E IMPLANTOLOGIA ORAL</t>
  </si>
  <si>
    <t>ESPECIALIDAD MEDICA EN MEDICINA INTERNA</t>
  </si>
  <si>
    <t>LICENCIATURA EN COMUNICACION EN MULTIMEDIOS</t>
  </si>
  <si>
    <t>LICENCIATURA EN DISEÑO</t>
  </si>
  <si>
    <t>BIOTECNOLOGIA</t>
  </si>
  <si>
    <t>ESPECIALIDAD MEDICA EN MEDICINA FISICA Y REHABILITACION</t>
  </si>
  <si>
    <t>ESPECIALIDAD MEDICA EN OBSTETRICIA Y GINECOLOGIA</t>
  </si>
  <si>
    <t>ESPECIALIDAD EN NEUROLOGIA</t>
  </si>
  <si>
    <t>ESPECIALIDAD EN PEDIATRIA</t>
  </si>
  <si>
    <t>ESPECIALIDAD EN PSIQUIATRIA</t>
  </si>
  <si>
    <t>ANIMACION DIGITAL</t>
  </si>
  <si>
    <t>ESPECIALIDAD EN RADIOLOGIA E IMAGENOLOGIA</t>
  </si>
  <si>
    <t>CINE</t>
  </si>
  <si>
    <t>DISEÑO MENCION INDUSTRIAL/GRAFICO/AMBIENTES</t>
  </si>
  <si>
    <t>ESPECIALIDAD EN GERIATRIA</t>
  </si>
  <si>
    <t>ESPECIALIDAD EN ANESTESIOLOGIA Y REANIMACION</t>
  </si>
  <si>
    <t>INTERPRETE MUSICAL SUPERIOR EN TROMBON MENCION MUSICA DE CAMARA Y ORQUESTA</t>
  </si>
  <si>
    <t>INTERPRETE MUSICAL SUPERIOR EN TROMPETA MENCION MUSICA DE CAMARA Y ORQUESTA</t>
  </si>
  <si>
    <t>INTERPRETE MUSICAL SUPERIOR EN TUBA MENCION MUSICA DE CAMARA Y ORQUESTA</t>
  </si>
  <si>
    <t>PROFESOR DE PIANO/VIOLIN/VIOLA/VIOLONCELLO/CONTRABAJO/GUITARRA CLASICA/FLAUTA TRAVERSA/OBOE/CLARINETE/FAGOT/CORNO/TROMBON/TROMPETA ETAPA BASICA Y MEDIA</t>
  </si>
  <si>
    <t>ESPECIALIZACION EN ODONTOLOGIA PEDIATRICA</t>
  </si>
  <si>
    <t>INGENIERIA EN MEDIO AMBIENTE Y SUSTENTABILIDAD</t>
  </si>
  <si>
    <t>INGENIERIA EN ADMINISTRACION</t>
  </si>
  <si>
    <t>INGENIERIA CIVIL ELECTRONICA PROSECUCION</t>
  </si>
  <si>
    <t>INGENIERIA CIVIL ELECTRONICA Y TELECOMUNICACIONES PROSECUCION</t>
  </si>
  <si>
    <t>PSICOPEDAGOGIA Y PEDAGOGIA BASICA CON MENCION EN PRIMER CICLO</t>
  </si>
  <si>
    <t>PEDAGOGIA EN EDUCACION FISICA, DEPORTES Y RECREACION PARA EDUCACION BASICA Y MEDIA</t>
  </si>
  <si>
    <t>ESPECIALIZACION EN IMAGENOLOGIA ORAL Y MAXILOFACIAL</t>
  </si>
  <si>
    <t>ESPECIALIDAD EN ODONTOLOGIA PEDIATRICA</t>
  </si>
  <si>
    <t>PEDAGOGIA EN EDUCACION PARVULARIA Y BASICA PARA PRIMER CICLO</t>
  </si>
  <si>
    <t>INGENIERIA CIVIL EN COMPUTACION E INFORMATICA PROSECUCION</t>
  </si>
  <si>
    <t>PEDAGOGIA EN ARTES MUSICALES PARA LA EDUCACION BASICA Y EDUCACION MEDIA</t>
  </si>
  <si>
    <t>INGENIERIA CIVIL INDUSTRIAL EN OPERACIONES</t>
  </si>
  <si>
    <t>ESPECIALIDAD EN ENDODONCIA</t>
  </si>
  <si>
    <t>INTERPRETE MUSICAL SUPERIOR EN CANTO LIRICO</t>
  </si>
  <si>
    <t>LICENCIATURA EN ESTUDIOS ESCENICOS</t>
  </si>
  <si>
    <t>TEATRO</t>
  </si>
  <si>
    <t>CONTADOR PUBLICO AUDITOR</t>
  </si>
  <si>
    <t>INGENIERIA EN PREVENCION DE RIESGO</t>
  </si>
  <si>
    <t>LICENCIATURA EN ARTES ESCENICAS PET</t>
  </si>
  <si>
    <t>LICENCIATURA EN ARTES VISUALES PET</t>
  </si>
  <si>
    <t>PEDAGOGIA EN EDUCACION DIFERENCIAL CON MENCION EN DISCAPACIDADES INTELECTUAL Y MULTIPLES</t>
  </si>
  <si>
    <t>PEDAGOGIA EN INGLES PARA EDUCACION BASICA Y MEDIA</t>
  </si>
  <si>
    <t>INTERPRETE MUSICAL SUPERIOR EN VIOLONCELLO</t>
  </si>
  <si>
    <t>INTERPRETE MUSICAL SUPERIOR EN FLAUTA TRAVERSA</t>
  </si>
  <si>
    <t>INTERPRETE MUSICAL SUPERIOR EN CONTRABAJO</t>
  </si>
  <si>
    <t>INTERPRETE MUSICAL SUPERIOR EN CANTO POPULAR</t>
  </si>
  <si>
    <t>INTERPRETE MUSICAL SUPERIOR EN GUITARRA CLASICA</t>
  </si>
  <si>
    <t>INTERPRETE MUSICAL SUPERIOR EN PIANO</t>
  </si>
  <si>
    <t>INTERPRETE MUSICAL SUPERIOR EN VIOLA</t>
  </si>
  <si>
    <t>INTERPRETE MUSICAL SUPERIOR EN VIOLIN</t>
  </si>
  <si>
    <t>COMPOSICION MUSICAL</t>
  </si>
  <si>
    <t>INTERPRETE MUSICAL SUPERIOR EN ARPA MENCION MUSICA DE CAMARA Y ORQUESTA</t>
  </si>
  <si>
    <t>INTERPRETE MUSICAL SUPERIOR EN PERCUSION MENCION MUSICA DE CAMARA Y ORQUESTA</t>
  </si>
  <si>
    <t>INGENIERIA CIVIL EN INFORMATICA PROSECUCION</t>
  </si>
  <si>
    <t>INGENIERIA CIVIL INDUSTRIAL EN OPERACIONES PROSECUCION</t>
  </si>
  <si>
    <t>INGENIERIA CIVIL INDUSTRIAL PROSECUCION</t>
  </si>
  <si>
    <t>PSICOPEDAGOGIA</t>
  </si>
  <si>
    <t>ESPECIALIDAD MEDICA EN UROLOGIA</t>
  </si>
  <si>
    <t>ESPECIALIDAD MEDICA EN MEDICINA DEL DEPORTE Y LA ACTIVIDAD FISICA</t>
  </si>
  <si>
    <t>INGENIERIA EN LOGISTICA</t>
  </si>
  <si>
    <t>SOCIOLOGIA (PROSECUCION)</t>
  </si>
  <si>
    <t>ESPECIALIDAD MEDICA EN NEUROLOGIA</t>
  </si>
  <si>
    <t>INTERPRETE MUSICAL SUPERIOR EN FAGOT</t>
  </si>
  <si>
    <t>INTERPRETE MUSICAL SUPERIOR EN CORNO</t>
  </si>
  <si>
    <t>INTERPRETE MUSICAL SUPERIOR EN OBOE</t>
  </si>
  <si>
    <t>INTERPRETE MUSICAL SUPERIOR EN CLARINETE</t>
  </si>
  <si>
    <t>PEDAGOGIA EN EDUCACION DIFERENCIAL MENCION EN DEFICIENCIA MENTAL Y DEFICIT MULTIPLES</t>
  </si>
  <si>
    <t>DISEÑO GRAFICO</t>
  </si>
  <si>
    <t>ESPECIALIZACION EN REHABILITACION ORAL CON MENCION EN PROTESIS FIJA, REMOVIBLE E IMPLANTOLOGIA</t>
  </si>
  <si>
    <t>ESPECIALIDAD EN ORTODONCIA Y ORTOPEDIA DENTOMAXILAR</t>
  </si>
  <si>
    <t>ESPECIALIZACION EN CIRUGIA Y TRAUMATOLOGIA BUCAL Y MAXILOFACIAL</t>
  </si>
  <si>
    <t>PROGRAMA ESPECIAL DE TITULACION EN DERECHO</t>
  </si>
  <si>
    <t>LICENCIATURA EN HISTORIA MENCION TIEMPO PRESENTE</t>
  </si>
  <si>
    <t>PROGRAMA DE SEGUNDA TITULACION PEDAGOGIA EN ENSEÑANZA MEDIA PARA PROFESIONALES</t>
  </si>
  <si>
    <t>PROGRAMA ESPECIAL DE TITULACION EN PERIODISMO</t>
  </si>
  <si>
    <t>PROGRAMA DE SEGUNDA TITULACION PEDAGOGIA EN EDUCACION DIFERENCIAL MENCION TRASTORNOS ESPECIFICOS DEL LENGUAJE ORAL MENCION DISCAPACIDAD INTELECTUAL</t>
  </si>
  <si>
    <t>LICENCIATURA EN CINE MENCION CINE DOCUMENTAL</t>
  </si>
  <si>
    <t>PROGRAMA DE CONTINUIDAD DE ESTUDIOS ADMINISTRACION PUBLICA</t>
  </si>
  <si>
    <t>PROGRAMA DE CONTINUIDAD DE ESTUDIOS EN INGENIERIA DE EJECUCION EN GESTION AMBIENTAL</t>
  </si>
  <si>
    <t>LICENCIATURA EN GESTION AMBIENTAL</t>
  </si>
  <si>
    <t>PEDAGOGIA EN MUSICA</t>
  </si>
  <si>
    <t>PRODUCCION MUSICAL</t>
  </si>
  <si>
    <t>INGENIERIA EJECUCION EN GESTION AMBIENTAL</t>
  </si>
  <si>
    <t>ECONOMIA</t>
  </si>
  <si>
    <t>CINE Y ARTES AUDIOVISUALES</t>
  </si>
  <si>
    <t>LICENCIATURA EN LENGUA Y LITERATURA</t>
  </si>
  <si>
    <t>PROGRAMA DE SEGUNDA TITULACION PEDAGOGIA EN EDUCACION BASICA PARA PROFESIONALES DE LA EDUCACION</t>
  </si>
  <si>
    <t>LICENCIATURA EN HISTORIA MENCION ESTUDIOS CULTURALES</t>
  </si>
  <si>
    <t>PROGRAMA DE PROSECUCION DE ESTUDIOS PEDAGOGIA EN EDUCACION DIFERENCIAL PARA PROFESORES DE ENSEÑANZA MEDIA. MENCION DISCAPACIDAD INTELECTUAL</t>
  </si>
  <si>
    <t>DANZA</t>
  </si>
  <si>
    <t>CIENCIA POLITICA Y RELACIONES INTERNACIONALES</t>
  </si>
  <si>
    <t>INGENIERIA DE EJECUCION EN INFORMATICA</t>
  </si>
  <si>
    <t>LICENCIATURA EN CINE</t>
  </si>
  <si>
    <t>INGENIERIA DE EJECUCION EN GESTION PUBLICA</t>
  </si>
  <si>
    <t>EDUCACION DIFERENCIAL</t>
  </si>
  <si>
    <t>LICENCIATURA EN EDUCACION, CONTINUIDAD DE ESTUDIOS</t>
  </si>
  <si>
    <t>PLAN ESPECIAL DE LICENCIATURA EN EDUCACION</t>
  </si>
  <si>
    <t>PROGRAMA LICENCIATURA EN TRABAJO SOCIAL</t>
  </si>
  <si>
    <t>LICENCIATURA EN BIOLOGIA</t>
  </si>
  <si>
    <t>BACHILLERATO EN EDUCACION</t>
  </si>
  <si>
    <t>INGENIERIA CIVIL INDUSTRIAL, PROGRAMA CONTINUIDAD DE ESTUDIOS</t>
  </si>
  <si>
    <t>CIENCIAS DEL DEPORTE Y ACTIVIDAD FISICA</t>
  </si>
  <si>
    <t>RELACIONES PUBLICAS</t>
  </si>
  <si>
    <t>PERIODISMO (PLAN ESPECIAL)</t>
  </si>
  <si>
    <t>AGRONOMIA (PLAN ESPECIAL)</t>
  </si>
  <si>
    <t>INGENIERIA COMERCIAL, CONTINUIDAD DE ESTUDIOS</t>
  </si>
  <si>
    <t>PROGRAMA DE LICENCIATURA DE TRABAJO SOCIAL</t>
  </si>
  <si>
    <t>PROGRAMA DE FORMACION PEDAGOGICA, CONTINUIDAD DE ESTUDIOS</t>
  </si>
  <si>
    <t>AGRONOMIA PROGRAMA DE CONTINUIDAD DE ESTUDIOS</t>
  </si>
  <si>
    <t>INGENIERIA DE EJECUCION AGROPECUARIA</t>
  </si>
  <si>
    <t>INGENIERIA EN PREVENCION DE RIESGOS Y MEDIO AMBIENTE - CONTINUIDAD TNS</t>
  </si>
  <si>
    <t>PEDAGOGIA EN EDUCACION PARVULARIA - CONTINUIDAD TNS</t>
  </si>
  <si>
    <t>TECNICO DE NIVEL SUPERIOR EN GESTION PUBLICA</t>
  </si>
  <si>
    <t>CONTADOR PUBLICO AUDITOR - CONTINUIDAD TNS</t>
  </si>
  <si>
    <t>TECNICO DE NIVEL SUPERIOR EN EDUCACION DIFERENCIAL</t>
  </si>
  <si>
    <t>TRABAJO SOCIAL - CONTINUIDAD TNS</t>
  </si>
  <si>
    <t>PEDAGOGIA EN EDUCACION DIFERENCIAL MENCION TRASTORNOS DE AUDICION Y LENGUAJE - CONTINUIDAD TNS</t>
  </si>
  <si>
    <t>PEDAGOGIA EN EDUCACION DIFERENCIAL MENCION DESARROLLO COGNITIVO</t>
  </si>
  <si>
    <t>INGENIERIA CIVIL INDUSTRIAL - CONTINUIDAD INGENIEROS</t>
  </si>
  <si>
    <t>PEDAGOGIA EN EDUCACION GENERAL BASICA MENCION TRASTORNOS DEL APRENDIZAJE</t>
  </si>
  <si>
    <t>PEDAGOGIA EN EDUCACION DIFERENCIAL MENCION TRASTORNOS DE AUDICION Y ESPECIFICO DEL LENGUAJE</t>
  </si>
  <si>
    <t>PEDAGOGIA EN EDUCACION DIFERENCIAL MENCION TRASTORNOS DE AUDICION Y LENGUAJE - SEGUNDO TITULO</t>
  </si>
  <si>
    <t>INGENIERIA DE EJECUCION EN ELECTRICIDAD - CONTINUIDAD PARA TNS</t>
  </si>
  <si>
    <t>ADMINISTRACION PUBLICA - CONTINUIDAD TNS ULARE</t>
  </si>
  <si>
    <t>TECNICO DE NIVEL SUPERIOR EN GESTION PUBLICA Y MUNICIPAL</t>
  </si>
  <si>
    <t>PEDAGOGIA EN EDUCACION DIFERENCIAL MENCION DESARROLLO COGNITIVO - CONTINUIDAD TNS</t>
  </si>
  <si>
    <t>PEDAGOGIA EN EDUCACION DIFERENCIAL MENCION DIFICULTADES ESPECIFICAS DEL APRENDIZAJE</t>
  </si>
  <si>
    <t>INGENIERIA EN PREVENCION DE RIESGOS Y MEDIO AMBIENTE</t>
  </si>
  <si>
    <t>PEDAGOGIA EN EDUCACION DIFERENCIAL MENCION DESARROLLO COGNITIVO - SEGUNDO TITULO</t>
  </si>
  <si>
    <t>INGENIERIA CIVIL INDUSTRIAL - CONTINUIDAD TNS</t>
  </si>
  <si>
    <t>INGENIERIA COMERCIAL - CONTINUIDAD INGENIEROS Y TNS</t>
  </si>
  <si>
    <t>TECNICO DE NIVEL SUPERIOR EN PREVENCION DE RIESGOS Y MEDIO AMBIENTE</t>
  </si>
  <si>
    <t>PEDAGOGIA EN EDUCACION DIFERENCIAL MENCION TRASTORNOS DE AUDICION Y LENGUAJE</t>
  </si>
  <si>
    <t>TECNICO DE NIVEL SUPERIOR EN MINAS</t>
  </si>
  <si>
    <t>INGENIERIA EN EJECUCION EN ELECTRICIDAD - CONTINUIDAD TNS</t>
  </si>
  <si>
    <t>INGENIERIA CIVIL EN ELECTRICIDAD</t>
  </si>
  <si>
    <t>INGENIERIA CIVIL EN MINAS - CONTINUIDAD INGENIEROS</t>
  </si>
  <si>
    <t>INGENIERIA EN EJECUCION EN MINAS - CONTINUIDAD TNS</t>
  </si>
  <si>
    <t>TECNICO DE NIVEL SUPERIOR EN ELECTRICIDAD</t>
  </si>
  <si>
    <t>INGENIERIA CIVIL EN MINAS - CONTINUIDAD</t>
  </si>
  <si>
    <t>INGENIERIA CIVIL EN ELECTRICIDAD - CONTINUIDAD INGENIEROS</t>
  </si>
  <si>
    <t>PEDAGOGIA EN EDUCACION GENERAL BASICA MENCION MATEMATICA</t>
  </si>
  <si>
    <t>INGENIERIA CIVIL EN MINAS - CONTINUIDAD OTROS INGENIEROS</t>
  </si>
  <si>
    <t>INGENIERIA CIVIL EN MINAS - CONTINUIDAD INGENIEROS(+)</t>
  </si>
  <si>
    <t>INGENIERIA CIVIL EN MINAS - CONTINUIDAD INGENIEROS CIVILES</t>
  </si>
  <si>
    <t>INGENIERIA DE EJECUCION INDUSTRIAL - CONTINUIDAD</t>
  </si>
  <si>
    <t>PEDAGOGIA EN EDUCACION FISICA PARA EDUCACION BASICA Y MEDIA</t>
  </si>
  <si>
    <t>PEDAGOGIA EN EDUCACION DIFERENCIAL MENCION DIFICULTADES ESPECIFICAS DEL APRENDIZAJE - SEGUNDO TITULO</t>
  </si>
  <si>
    <t>LICENCIATURA EN ESTUDIOS RELIGIOSOS</t>
  </si>
  <si>
    <t>TECNICO EN ADMINISTRACION MUNICIPAL</t>
  </si>
  <si>
    <t>PEDAGOGIA EN EDUCACION RELIGIOSA PARA LA EDUCACION BASICA Y MEDIA CON MENCION EN TEOLOGIA PROTESTANTE O TEOLOGIA CATOLICA ROMANA</t>
  </si>
  <si>
    <t>PEDAGOGIA EN MATEMATICAS</t>
  </si>
  <si>
    <t>TECNICO SUPERIOR EN EDUCACION DIFERENCIAL. MENCION TRASTORNOS DE LA COMUNICACION Y DEL LENGUAJE ORAL</t>
  </si>
  <si>
    <t>PLAN DE CONTINUIDAD DE ESTUDIOS EN INGENIERIA COMERCIAL</t>
  </si>
  <si>
    <t>CONSERVACION Y RESTAURACION DE BIENES CULTURALES</t>
  </si>
  <si>
    <t>HISTORIA DEL ARTE</t>
  </si>
  <si>
    <t>DISEÑO Y DESARROLLO DE VIDEOJUEGOS</t>
  </si>
  <si>
    <t>HISTORIA DEL ARTE CON MENCION EN CONSERVACION Y RESTAURACION DE BIENES CULTURALES</t>
  </si>
  <si>
    <t>MARKETING Y COMUNICACION DIGITAL</t>
  </si>
  <si>
    <t>PERIODISMO Y COMUNICACION DIGITAL</t>
  </si>
  <si>
    <t>ARQUEOLOGIA</t>
  </si>
  <si>
    <t>PEDAGOGIA EN EDUCACION DIFERENCIAL CON MENCION EN TRASTORNOS DE LA COMUNICACION Y EL LENGUAJE ORAL PARA TITULADOS DE CFT</t>
  </si>
  <si>
    <t>ARTE Y ANIMACION DIGITAL</t>
  </si>
  <si>
    <t>ARTE Y CULTURA CULINARIA</t>
  </si>
  <si>
    <t>CIENCIAS DE LA ACTIVIDAD FISICA Y DEL DEPORTE</t>
  </si>
  <si>
    <t>PLAN ESPECIAL DE SEGUNDA TITULACION EN PEDAGOGIA EN EDUCACION DIFERENCIAL CON MENCION EN TRASTORNOS DE LA COMUNICACION Y EL LENGUAJE ORAL</t>
  </si>
  <si>
    <t>PLAN ESPECIAL DE SEGUNDA TITULACION EN PEDAGOGIA EN EDUCACION DIFERENCIAL CON MENCION EN DISCAPACIDAD INTELECTUAL</t>
  </si>
  <si>
    <t>PEDAGOGIA EN EDUCACION DIFERENCIAL CON ESPECIALIDAD EN TRASTORNOS DE LA COMUNICACION Y DEL LENGUAJE ORAL</t>
  </si>
  <si>
    <t>PEDAGOGIA EN EDUCACION DIFERENCIAL CON ESPECIALIDAD EN DISCAPACIDAD INTELECTUAL</t>
  </si>
  <si>
    <t>PEDAGOGIA EN EDUCACION DIFERENCIAL CON MENCION EN DISCAPACIDAD INTELECTUAL PARA TITULADOS DE CFT</t>
  </si>
  <si>
    <t>PEDAGOGIA EN BIOLOGIA Y CIENCIAS NATURALES</t>
  </si>
  <si>
    <t>TEATRO Y COMUNICACION ESCENICA</t>
  </si>
  <si>
    <t>TRADUCCION E INTERPRETE EN INGLES</t>
  </si>
  <si>
    <t>INGENIERIA DE EJECUCION INDUSTRIAL</t>
  </si>
  <si>
    <t>TECNICO DE NIVEL SUPERIOR EN ORGANIZACION Y PRODUCCION DE EVENTOS</t>
  </si>
  <si>
    <t>INTERPRETACION EN CANTO</t>
  </si>
  <si>
    <t>INTERPRETE EN DANZA</t>
  </si>
  <si>
    <t>TECNICO DE NIVEL SUPERIOR EN REDES INFORMATICAS</t>
  </si>
  <si>
    <t>PEDAGOGIA EN LENGUA CASTELLANA Y LITERATURA</t>
  </si>
  <si>
    <t>TECNICO DE NIVEL SUPERIOR EN ACTIVIDAD FISICA Y DEPORTE</t>
  </si>
  <si>
    <t>INGENIERIA DE EJECUCION EN ADMINISTRACION DE EMPRESAS</t>
  </si>
  <si>
    <t>INGENIERIA EN BIOPROCESOS</t>
  </si>
  <si>
    <t>COMUNICACION AUDIOVISUAL Y MULTIMEDIA</t>
  </si>
  <si>
    <t>TECNICO DE NIVEL SUPERIOR EN TOPOGRAFIA</t>
  </si>
  <si>
    <t>TECNICO DE NIVEL SUPERIOR EN OPERACIONES MINERAS</t>
  </si>
  <si>
    <t>LICENCIATURA EN CIENCIAS DE LA ACTIVIDAD FISICA</t>
  </si>
  <si>
    <t>TECNICO DE NIVEL SUPERIOR EN AGROVITICULTURA Y ENOLOGIA</t>
  </si>
  <si>
    <t>INGENIERIA EN SONIDO Y ACUSTICA</t>
  </si>
  <si>
    <t>TECNICO DE NIVEL SUPERIOR VETERINARIO</t>
  </si>
  <si>
    <t>TECNICO DE NIVEL SUPERIOR EN SONIDO</t>
  </si>
  <si>
    <t>DISEÑO DE MUEBLES Y OBJETOS</t>
  </si>
  <si>
    <t>PEDAGOGIA EN HISTORIA, GEOGRAFIA Y EDUCACION CIVICA</t>
  </si>
  <si>
    <t>LICENCIATURA EN ARTES CULINARIAS Y NEGOCIOS GASTRONOMICOS</t>
  </si>
  <si>
    <t>HOTELERIA Y TURISMO</t>
  </si>
  <si>
    <t>GASTRONOMIA Y NEGOCIOS GASTRONOMICOS MENCION COCINAS ANDINAS</t>
  </si>
  <si>
    <t>CREACION E INTERPRETACION MUSICAL</t>
  </si>
  <si>
    <t>DISEÑO DE VESTUARIO</t>
  </si>
  <si>
    <t>DISEÑO DIGITAL, WEB E INTERACCION</t>
  </si>
  <si>
    <t>ESPECIALIZACION EN IMAGENOLOGIA DENTAL Y MAXILOFACIAL</t>
  </si>
  <si>
    <t>EDUCACION FISICA PARA LA EDUCACION GENERAL BASICA</t>
  </si>
  <si>
    <t>NUTRICION DIETETICA</t>
  </si>
  <si>
    <t>PROGRAMA DE PEDAGOGIA EN EDUCACION MEDIA PARA LICENCIADOS (PLAN ESPECIAL)</t>
  </si>
  <si>
    <t>INGENIERIA EN TRANSPORTE MARITIMO</t>
  </si>
  <si>
    <t>INGENIERIA EN SEGURIDAD Y PREVENCION DE RIESGOS</t>
  </si>
  <si>
    <t>INGENIERO EN MARINA MERCANTE</t>
  </si>
  <si>
    <t>ESPECIALIZACION EN ORTODONCIA Y ORTOPEDIA DENTOMAXILOFACIAL</t>
  </si>
  <si>
    <t>ESPECIALIZACION EN REHABILITACION ORAL</t>
  </si>
  <si>
    <t>DISEÑO DE PRODUCTOS</t>
  </si>
  <si>
    <t>ADMINISTRACION DE ECOTURISMO</t>
  </si>
  <si>
    <t>INGENIERIA EN COMPUTACION E INFORMATICA EJECUTIVO</t>
  </si>
  <si>
    <t>ESPECIALIZACION EN IMPLANTOLOGIA OSEOINTEGRADA</t>
  </si>
  <si>
    <t>DERECHO Y GESTION EMPRESARIAL</t>
  </si>
  <si>
    <t>PROGRAMA DE PEDAGOGIA EN EDUCACION MEDIA PARA TITULADOS</t>
  </si>
  <si>
    <t>PROGRAMA DE FORMACION DE ESPECIALISTA EN CARDIOLOGIA</t>
  </si>
  <si>
    <t>PROGRAMA DE ESPECIALIDAD EN PERIODONCIA</t>
  </si>
  <si>
    <t>INGENIERIA EN LOGISTICA Y TRANSPORTE</t>
  </si>
  <si>
    <t>ESPECIALIZACION EN TRASTORNOS TEMPOROMANDIBULARES Y DOLOR OROFACIAL</t>
  </si>
  <si>
    <t>PROGRAMA DE ESPECIALIZACION EN ENDODONCIA</t>
  </si>
  <si>
    <t>COMUNICACION ESCENICA</t>
  </si>
  <si>
    <t>LICENCIATURA EN ASTRONOMIA</t>
  </si>
  <si>
    <t>INGENIERIA GEOLOGICA</t>
  </si>
  <si>
    <t>PROGRAMA DE FORMACION DE ESPECIALISTA EN ANESTESIOLOGIA Y REANIMACION</t>
  </si>
  <si>
    <t>INGENIERIA EN AUTOMATIZACION Y ROBOTICA</t>
  </si>
  <si>
    <t>ESPECIALIZACION EN ENFERMERIA ONCOLOGICA DEL ADULTO</t>
  </si>
  <si>
    <t>ESPECIALIZACION EN GESTION DEL CUIDADO DEL PACIENTE CRITICO CARDIOVASCULAR</t>
  </si>
  <si>
    <t>PROGRAMA DE FORMACION DE ESPECIALISTA EN OBSTETRICIA Y GINECOLOGIA</t>
  </si>
  <si>
    <t>INGENIERIA BIOINFORMATICA</t>
  </si>
  <si>
    <t>INGENIERIA EN GESTION INFORMATICA</t>
  </si>
  <si>
    <t>LICENCIATURA EN LETRAS MENCION LITERATURA</t>
  </si>
  <si>
    <t>PROGRAMA ESPECIAL DE LICENCIATURA EN TRABAJO SOCIAL</t>
  </si>
  <si>
    <t>INGENIERIA EN TELECOMUNICACIONES</t>
  </si>
  <si>
    <t>MBA CON ESPECIALIZACION EN SALUD</t>
  </si>
  <si>
    <t>PROGRAMA DE FORMACION DE ESPECIALISTA EN PSIQUIATRIA DEL ADULTO</t>
  </si>
  <si>
    <t>PROGRAMA DE ESPECIALIZACION EN IMAGENOLOGIA DENTAL Y MAXILOFACIAL</t>
  </si>
  <si>
    <t>PROGRAMA DE PEDAGOGIA EN EDUCACION DIFERENCIAL</t>
  </si>
  <si>
    <t>LICENCIATURA EN FILOSOFIA</t>
  </si>
  <si>
    <t>INGENIERIA EN TURISMO Y HOTELERIA</t>
  </si>
  <si>
    <t>PROGRAMA DE CONTINUIDAD DE ESTUDIO A INGENIERIA COMERCIAL PA</t>
  </si>
  <si>
    <t>PROGRAMA DE ESPECIALIZACION EN ORTODONCIA Y ORTOPEDIA DENTOMAXILOFACIAL</t>
  </si>
  <si>
    <t>PROGRAMA DE ESPECIALIZACION EN REHABILITACION ORAL</t>
  </si>
  <si>
    <t>BIOLOGIA</t>
  </si>
  <si>
    <t>ESPECIALIDAD EN PERIODONCIA</t>
  </si>
  <si>
    <t>PROGRAMA DE ESPECIALIZACION EN IMPLANTOLOGIA BUCO MAXILOFACIAL</t>
  </si>
  <si>
    <t>PROGRAMA DE FORMACION DE ESPECIALISTA EN CIRUGIA GENERAL</t>
  </si>
  <si>
    <t>PROGRAMA DE FORMACION DE ESPECIALISTA EN RADIOLOGIA E IMAGENOLOGIA</t>
  </si>
  <si>
    <t>PROGRAMA DE FORMACION DE ESPECIALISTA EN TRAUMATOLOGIA Y ORTOPEDIA</t>
  </si>
  <si>
    <t>PROGRAMA DE ESPECIALIZACION EN ODONTOPEDIATRIA</t>
  </si>
  <si>
    <t>INGENIERIA EN ADMINISTRACION HOTELERA INTERNACIONAL</t>
  </si>
  <si>
    <t>LICENCIATURA EN FISICA</t>
  </si>
  <si>
    <t>DISEÑO DE JUEGOS DIGITALES</t>
  </si>
  <si>
    <t>DISEÑO DE VESTUARIO Y TEXTIL</t>
  </si>
  <si>
    <t>LICENCIATURA EN QUIMICA</t>
  </si>
  <si>
    <t>EDUCACION MUSICAL PARA LA EDUCACION PREESCOLAR Y BASICA</t>
  </si>
  <si>
    <t>PROGRAMA DE FORMACION DE ESPECIALISTA EN MEDICINA INTENSIVA DEL ADULTO</t>
  </si>
  <si>
    <t>PROGRAMA DE FORMACION DE ESPECIALISTA EN MEDICINA DE URGENCIA</t>
  </si>
  <si>
    <t>DISEÑO MENCION EN GRAFICA Y COMUNICACION MULTIMEDIAL</t>
  </si>
  <si>
    <t>INGENIERIA DE EJECUCION EN TECNOLOGIAS DE LA INFORMACION</t>
  </si>
  <si>
    <t>CINE Y COMUNICACION AUDIOVISUAL</t>
  </si>
  <si>
    <t>INGENIERIA EN GESTION DE NEGOCIOS INTERNACIONALES</t>
  </si>
  <si>
    <t>INGENIERIA EN SOFTWARE</t>
  </si>
  <si>
    <t>DISEÑO DE ESPACIOS DE INTERIORES Y EQUIPAMIENTO</t>
  </si>
  <si>
    <t>INGENIERIA EN MEDIO AMBIENTE Y RECURSOS NATURALES</t>
  </si>
  <si>
    <t>PEDAGOGIA EN ARTES VISUALES</t>
  </si>
  <si>
    <t>PEDAGOGIA EN LENGUAJE Y LITERATURA</t>
  </si>
  <si>
    <t>ADMINISTRACION DE NEGOCIOS TURISTICOS Y HOTELEROS</t>
  </si>
  <si>
    <t>PEDAGOGIA Y LICENCIATURA EN HISTORIA</t>
  </si>
  <si>
    <t>PEDAGOGIA Y LICENCIATURA EN ARTES</t>
  </si>
  <si>
    <t>PEDAGOGIA Y LICENCIATURA EN LITERATURA</t>
  </si>
  <si>
    <t>ESPECIALIDAD EN REHABILITACION ORAL Y ESTETICA ODONTOLOGICA</t>
  </si>
  <si>
    <t>INGENIERIA DE EJECUCION EN GESTION DE NEGOCIOS</t>
  </si>
  <si>
    <t>LICENCIATURA EN ARTES LIBERALES</t>
  </si>
  <si>
    <t>CERTIFICACION EN COACHING ORGANIZACIONAL</t>
  </si>
  <si>
    <t>INGENIERIA CIVIL EN BIOINGENIERIA</t>
  </si>
  <si>
    <t>INGENIERIA CIVIL EN MINERIA</t>
  </si>
  <si>
    <t>BACHILLERATO DE COMERCIAL</t>
  </si>
  <si>
    <t>BACHILLERATO DE INGENIERIA</t>
  </si>
  <si>
    <t>INGENIERIA EN DISEÑO</t>
  </si>
  <si>
    <t>INGENIERIA CIVIL EN ENERGIA Y MEDIO AMBIENTE</t>
  </si>
  <si>
    <t>PROGRAMA ESPECIAL DE PROSECUCION DE ESTUDIOS PARA OBTENER EL TITULO DE ADMINISTRADOR PUBLICO</t>
  </si>
  <si>
    <t>PROSECUCION DE ESTUDIOS AGRONOMIA</t>
  </si>
  <si>
    <t>PROSECUCION DE ESTUDIOS INGENIERIA DE EJECUCION EN INDUSTRIA ALIMENTARIA</t>
  </si>
  <si>
    <t>PROSECUCION DE ESTUDIOS PARA CONTADORES GENERALES TITULADOS DE CENTROS DE FORMACION TECNICA</t>
  </si>
  <si>
    <t>TECNICO EN ADMINISTRACION DE NIVEL SUPERIOR</t>
  </si>
  <si>
    <t>INGENIERIA EN INDUSTRIA ALIMENTARIA</t>
  </si>
  <si>
    <t>INGENIERIA DE EJECUCION EN INDUSTRIA ALIMENTARIA - PLAN DE CONTINUIDAD DE ESTUDIOS</t>
  </si>
  <si>
    <t>INGENIERIA CIVIL EN ELECTRONICA</t>
  </si>
  <si>
    <t>PEDAGOGIA EN MATEMATICAS Y FISICA</t>
  </si>
  <si>
    <t>AGRONOMIA CONTINUIDAD DE ESTUDIOS</t>
  </si>
  <si>
    <t>INGENIERIA DE EJECUCION EN VITICULTURA Y ENOLOGIA</t>
  </si>
  <si>
    <t>INGENIERIA DE EJECUCION EN ELECTRONICA</t>
  </si>
  <si>
    <t>PEDAGOGIA EN INGLES PARA LA ENSEÑANZA BASICA Y MEDIA</t>
  </si>
  <si>
    <t>TECNICO EN ENFERMERIA DE NIVEL SUPERIOR</t>
  </si>
  <si>
    <t>INGENIERIA DE EJECUCION EN INDUSTRIA ALIMENTARIA</t>
  </si>
  <si>
    <t>INGENIERIA DE EJECUCION EN COMPUTACION E INFORMATICA</t>
  </si>
  <si>
    <t>TRADUCCION E INTERPRETARIADO BILINGÜE INGLES-ESPAÑOL</t>
  </si>
  <si>
    <t>COMUNICACION MULTIMEDIA ESPECIALIDAD ANIMACION DIGITAL Y EFECTOS ESPECIALES</t>
  </si>
  <si>
    <t>INGENIERIA INFORMATICA MULTIMEDIA</t>
  </si>
  <si>
    <t>MUSICA Y SONIDO</t>
  </si>
  <si>
    <t>COMUNICACION DIGITAL ESPECIALIDAD ANIMACION DIGITAL</t>
  </si>
  <si>
    <t>CONTADOR AUDITOR - PROFESIONAL</t>
  </si>
  <si>
    <t>CONTADOR AUDITOR - TECNICO</t>
  </si>
  <si>
    <t>DISEÑO DE IMAGEN ESPECIALIDAD MODA</t>
  </si>
  <si>
    <t>INGENIERIA EN NEGOCIOS Y GESTION DE EMPRESAS</t>
  </si>
  <si>
    <t>DISEÑO GRAFICO ESPECIALIDAD MULTIMEDIA - TECNICO</t>
  </si>
  <si>
    <t>COMUNICACION DIGITAL ESPECIALIDAD INTERACTIVIDAD EN MEDIOS DIGITALES</t>
  </si>
  <si>
    <t>DANZA Y COREOGRAFIA</t>
  </si>
  <si>
    <t>COMUNICACION AUDIOVISUAL ESPECIALIDAD GUIONES PARA CINE Y TELEVISION</t>
  </si>
  <si>
    <t>COMUNICACION AUDIOVISUAL ESPECIALIDAD TELEVISION</t>
  </si>
  <si>
    <t>COMUNICACION DIGITAL ESPECIALIDAD INTERACCION EN MEDIOS DIGITALES</t>
  </si>
  <si>
    <t>INGENIERIA EN INFORMATICA MULTIMEDIA - TECNICO</t>
  </si>
  <si>
    <t>ADMINISTRACION PUBLICA - TECNICO</t>
  </si>
  <si>
    <t>BIBLIOTECOLOGIA Y GESTION DE LA INFORMACION</t>
  </si>
  <si>
    <t>INGENIERIA EN INFORMATICA E-BUSINESS</t>
  </si>
  <si>
    <t>DISEÑO DE INTERIORES Y AMBIENTES</t>
  </si>
  <si>
    <t>COMUNICACION DIGITAL ESPECIALIDAD DISEÑO Y DESARROLLO DE VIDEOJUEGOS</t>
  </si>
  <si>
    <t>COMUNICACION AUDIOVISUAL ESPECIALIDAD GUIONES</t>
  </si>
  <si>
    <t>DISEÑO GRAFICO ESPECIALIDAD MULTIMEDIA</t>
  </si>
  <si>
    <t>MUSICA E INTERPRETACION</t>
  </si>
  <si>
    <t>INGENIERIA COMERCIAL - TECNICO</t>
  </si>
  <si>
    <t>INGENIERIA COMERCIAL - PROFESIONAL</t>
  </si>
  <si>
    <t>MUSICA Y COMPOSICION</t>
  </si>
  <si>
    <t>COMUNICACION AUDIOVISUAL ESPECIALIDAD CINE</t>
  </si>
  <si>
    <t>RELACIONES PUBLICAS CORPORATIVAS</t>
  </si>
  <si>
    <t>PERIODISMO ESPECIALIZACION EN MEDIOS DIGITALES</t>
  </si>
  <si>
    <t>PROGRAMA ESPECIAL DE TITULACION EN ARQUITECTURA</t>
  </si>
  <si>
    <t>TRADUCCION/INTERPRETARIADO INGLES-ESPAÑOL</t>
  </si>
  <si>
    <t>PEDAGOGIA EN EDUCACION PARVULARIA MENCION INGLES</t>
  </si>
  <si>
    <t>TRADUCCION Y/O INTERPRETARIADO INGLES-ESPAÑOL</t>
  </si>
  <si>
    <t>TECNICO DE NIVEL SUPERIOR EN REDES Y TELECOMUNICACIONES</t>
  </si>
  <si>
    <t>ANALISTA DE SISTEMAS</t>
  </si>
  <si>
    <t>PEDAGOGIA EN EDUCACION BASICA MENCION TRASTORNOS DEL APRENDIZAJE</t>
  </si>
  <si>
    <t>LICENCIATURA EN PSICOPEDAGOGIA</t>
  </si>
  <si>
    <t>LICENCIATURA EN INFORMATICA</t>
  </si>
  <si>
    <t>AUDITORIA E INGENIERIA EN CONTROL DE GESTION</t>
  </si>
  <si>
    <t>RELACIONES PUBLICAS Y COMUNICACION ESTRATEGICA</t>
  </si>
  <si>
    <t>ESPECIALIZACION EN IMPLANTOLOGIA BUCO MAXILOFACIAL</t>
  </si>
  <si>
    <t>PEDAGOGIA EN HISTORIA, GEOGRAFIA Y CIENCIAS SOCIALES</t>
  </si>
  <si>
    <t>PEDAGOGIA EN CASTELLANO</t>
  </si>
  <si>
    <t>ESPECIALIZACION ODONTOLOGIA EN ENDODONCIA</t>
  </si>
  <si>
    <t>ESPECIALIZACION ODONTOLOGIA EN PERIODONCIA</t>
  </si>
  <si>
    <t>ESPECIALIZACION ODONTOLOGIA EN TRASTORNOS TEMPOROMANDIBULARES Y DOLOR OROFACIAL</t>
  </si>
  <si>
    <t>TECNICO UNIVERSITARIO EN RELACIONES PUBLICAS Y PRODUCCION EVENTOS</t>
  </si>
  <si>
    <t>PUBLICISTA Y COMUNICACION INTEGRAL</t>
  </si>
  <si>
    <t>ESPECIALIZACION MEDICA EN IMAGENOLOGIA</t>
  </si>
  <si>
    <t>INGENIERIA DE EJECUCION EN ADMINISTRACION</t>
  </si>
  <si>
    <t>TECNICO UNIVERSITARIO EN ADMINISTRACION DE EMPRESAS</t>
  </si>
  <si>
    <t>ESPECIALIZACION EN MEDICINA FAMILIAR</t>
  </si>
  <si>
    <t>ESTADIA DE PERFECCIONAMIENTO EN CIRUGIA DE HOMBRO Y CODO</t>
  </si>
  <si>
    <t>ESTADIA DE PERFECCIONAMIENTO EN HOMBRO Y CODO</t>
  </si>
  <si>
    <t>BACHILLERATO EN INGENIERIA COMERCIAL</t>
  </si>
  <si>
    <t>ESTADIA DE PERFECCIONAMIENTO EN CIRUGIA DE COLUMNA</t>
  </si>
  <si>
    <t>BACHILLERATO EN PSICOLOGIA</t>
  </si>
  <si>
    <t>COMUNICACION AUDIOVISUAL</t>
  </si>
  <si>
    <t>ESTADIA DE CAPACITACION EN ANESTESIA E INVESTIGACION</t>
  </si>
  <si>
    <t>ESTADIA DE CAPACITACION EN UROLOGIA</t>
  </si>
  <si>
    <t>ESTADIA DE FORMACION EN CIRUGIA MINIMAMENTE INVASIVA DEL TRACTO DIGESTIVO SUPERIOR Y BARIATRICA</t>
  </si>
  <si>
    <t>ESTADIA DE PERFECCIONAMIENTO EN MONITOREO NEUROFISIOLOGICO INTRAOPERATORIO</t>
  </si>
  <si>
    <t>ESTADIA DE PERFECCIONAMIENTO EN RADIOLOGIA MUSCULO ESQUELETICO</t>
  </si>
  <si>
    <t>ESTADIA DE PERFECCIONAMIENTO EN NEURORADIOLOGIA DIAGNOSTICA</t>
  </si>
  <si>
    <t>ESTADIA DE PERFECCIONAMIENTO EN RADIOLOGIA ABDOMINAL</t>
  </si>
  <si>
    <t>INGENIERIA CIVIL (PLAN COMUN)</t>
  </si>
  <si>
    <t>EXECUTIVE MBA</t>
  </si>
  <si>
    <t>PROGRAMA DE PEDAGOGIA EN EDUCACION MEDIA</t>
  </si>
  <si>
    <t>PROGRAMA DE ESTADIA DE PERFECCIONAMIENTO (FELLOWSHIP) EN IMAGENOLOGIA MAMARIA</t>
  </si>
  <si>
    <t>PROGRAMA DE ESPECIALIZACION EN ENFERMERIA EN NEFROLOGIA Y DIALISIS</t>
  </si>
  <si>
    <t>PEDAGOGIA BASICA</t>
  </si>
  <si>
    <t>PROGRAMA DE PEDAGOGIA EN EDUCACION MEDIA EN MATEMATICAS</t>
  </si>
  <si>
    <t>PROGRAMA DE PEDAGOGIA EN EDUCACION MEDIA EN LENGUA CASTELLANA</t>
  </si>
  <si>
    <t>BACHILLERATO EN MEDICINA</t>
  </si>
  <si>
    <t>BACHILLERATO EN ODONTOLOGIA</t>
  </si>
  <si>
    <t>ESTADIA DE CAPACITACION EN ANESTESIA</t>
  </si>
  <si>
    <t>PROGRAMA DE ESPECIALIZACION EN CIRUGIA BUCAL Y MAXILOFACIAL</t>
  </si>
  <si>
    <t>PROGRAMA DE ESPECIALIZACION EN RADIOLOGIA ORAL Y MAXILOFACIAL</t>
  </si>
  <si>
    <t>BACHILLERATO EN ADMINISTRACION DE SERVICIOS</t>
  </si>
  <si>
    <t>LICENCIATURA EN FILOSOFIA ADMISION ESPECIAL</t>
  </si>
  <si>
    <t>LICENCIATURA EN LITERATURA</t>
  </si>
  <si>
    <t>PROGRAMA DE ESTADIA DE PERFECCIONAMIENTO (FELLOWSHIP) EN CIRUGIA DE PELVIS Y CADERA DE ADULTOS</t>
  </si>
  <si>
    <t>PROGRAMA DE ESTADIA DE PERFECCIONAMIENTO (FELLOWSHIP) EN CIRUGIA DE RODILLA DE ADULTOS</t>
  </si>
  <si>
    <t>PROGRAMA DE ESPECIALIZACION EN ENFERMERIA EN CUIDADOS DEL PACIENTE CRITICO ADULTO</t>
  </si>
  <si>
    <t>BACHILLERATO EN ENFERMERIA</t>
  </si>
  <si>
    <t>PROGRAMA DE ESTADIA DE PERFECCIONAMIENTO (FELLOWSHIP) EN CIRUGIA DE HOMBRO DE ADULTOS</t>
  </si>
  <si>
    <t>PEDAGOGIA MEDIA EN LENGUA Y LITERATURA</t>
  </si>
  <si>
    <t>ESTADIA DE PERFECCIONAMIENTO EN CIRUGIA ARTROSCOPICA Y TRAUMATOLOGIA DEPORTIVA</t>
  </si>
  <si>
    <t>ESTADIA DE PERFECCIONAMIENTO EN CIRUGIA DE RODILLA</t>
  </si>
  <si>
    <t>BACHILLERATO EN DERECHO</t>
  </si>
  <si>
    <t>BACHILLERATO EN SALUD</t>
  </si>
  <si>
    <t>ADMINISTRACION DE SERVICIOS</t>
  </si>
  <si>
    <t>PROGRAMA DE ESPECIALIZACION DE ENFERMERIA EN CUIDADO DEL PACIENTE EN SITUACION DE URGENCIA</t>
  </si>
  <si>
    <t>PROGRAMA DE ESTADIA DE PERFECCIONAMIENTO (FELLOWSHIP) EN CIRUGIA DE TOBILLO Y PIE DE ADULTOS</t>
  </si>
  <si>
    <t>PEDAGOGIA MEDIA EN HISTORIA Y CIENCIAS SOCIALES</t>
  </si>
  <si>
    <t>ESTADIA DE CAPACITACION EN INVESTIGACION CLINICA EN CIRUGIA ONCOLOGICA DIGESTIVA</t>
  </si>
  <si>
    <t>ESTADIA DE PERFECCIONAMIENTO EN CIRUGIA DE RODILLA DE ADULTOS</t>
  </si>
  <si>
    <t>BACHILLERATO EN INGENIERIA CIVIL</t>
  </si>
  <si>
    <t>FILOSOFIA</t>
  </si>
  <si>
    <t>PROGRAMA DE ESTADIA DE PERFECCIONAMIENTO (FELLOWSHIP) EN CIRUGIA Y MICROCIRUGIA DE EXTREMIDAD SUPERIOR DEL ADULTO</t>
  </si>
  <si>
    <t>BACHILLERATO DE OBSTETRICIA Y PUERICULTURA</t>
  </si>
  <si>
    <t>PROGRAMA PEDAGOGIA MEDIA EN RELIGION CATOLICA</t>
  </si>
  <si>
    <t>PASANTIA EN ODONTOLOGIA</t>
  </si>
  <si>
    <t>PROGRAMA DE ESPECIALIDAD EN TRASTORNOS TEMPOROMANDIBULARES Y DOLOR OROFACIAL</t>
  </si>
  <si>
    <t>PEDAGOGIA MEDIA EN FILOSOFIA</t>
  </si>
  <si>
    <t>PROGRAMA DE PEDAGOGIA EN EDUCACION MEDIA EN ARTES VISUALES</t>
  </si>
  <si>
    <t>PROGRAMA DE ESTADIA DE PERFECCIONAMIENTO (FELLOWSHIP) EN CIRUGIA DE COLUMNA VERTEBRAL</t>
  </si>
  <si>
    <t>ESTADIA DE CAPACITACION EN CIRUGIA MINIMAMENTE INVASIVA Y ROBOTICA</t>
  </si>
  <si>
    <t>PEDAGOGIA BASICA BILINGÜE INGLES/ESPAÑOL</t>
  </si>
  <si>
    <t>ESTADIA DE PERFECCIONAMIENTO EN ANESTESIA REGIONAL</t>
  </si>
  <si>
    <t>PROGRAMA DE PEDAGOGIA EN EDUCACION MEDIA EN BIOLOGIA</t>
  </si>
  <si>
    <t>PROGRAMA DE PEDAGOGIA EN EDUCACION MEDIA EN FILOSOFIA</t>
  </si>
  <si>
    <t>PROGRAMA DE PEDAGOGIA EN EDUCACION MEDIA EN HISTORIA</t>
  </si>
  <si>
    <t>PROGRAMA DE PEDAGOGIA EN EDUCACION MEDIA EN INGLES</t>
  </si>
  <si>
    <t>ESTADIA DE PERFECCIONAMIENTO O FELLOWSHIP EN CIRUGIA DE HOMBRO Y CODO</t>
  </si>
  <si>
    <t>ESTADIA DE PERFECCIONAMIENTO O FELLOWSHIP EN RADIOLOGIA MUSCULOESQUELETICA</t>
  </si>
  <si>
    <t>BACHILLERATO EN INGENIERIA</t>
  </si>
  <si>
    <t>ESTADIA DE PERFECCIONAMIENTO EN TRAUMATOLOGIA DEPORTIVA DE TOBILLO Y PIE</t>
  </si>
  <si>
    <t>ESTADIA DE PERFECCIONAMIENTO EN RADIOLOGIA ABDOMINAL Y CARDIOTORACICA</t>
  </si>
  <si>
    <t>PROGRAMA DE ESPECIALIZACION EN PERIODONCIA</t>
  </si>
  <si>
    <t>INGENIERIA CIVIL EN AGROINDUSTRIAS</t>
  </si>
  <si>
    <t>PEDAGOGIA EN MUSICA MENCION EDUCACION EXTRAESCOLAR</t>
  </si>
  <si>
    <t>INGENIERIA EN ELECTRONICA Y TELECOMUNICACIONES</t>
  </si>
  <si>
    <t>INGENIERIA EN TECNOLOGIAS DE LA INFORMACION Y COMUNICACIONES</t>
  </si>
  <si>
    <t>PEDAGOGIA DE EDUCACION MEDIA EN HISTORIA Y GEOGRAFIA</t>
  </si>
  <si>
    <t>BACHILLERATO EN CIENCIAS DE LA SALUD</t>
  </si>
  <si>
    <t>PEDAGOGIA DE EDUCACION MEDIA EN MATEMATICA</t>
  </si>
  <si>
    <t>INGENIERIA EN PREVENCION DE RIESGO Y MEDIOAMBIENTE</t>
  </si>
  <si>
    <t>INGENIERIA EN EXPEDICIONES Y ECOTURISMO</t>
  </si>
  <si>
    <t>PEDAGOGIA DE EDUCACION MEDIA EN INGLES</t>
  </si>
  <si>
    <t>INGENIERIA EN GESTION EN TECNOLOGIAS DE LA INFORMACION</t>
  </si>
  <si>
    <t>PEDAGOGIA DE EDUCACION MEDIA EN LENGUAJE Y COMUNICACION</t>
  </si>
  <si>
    <t>INGENIERIA EN ENERGIA Y SUSTENTABILIDAD AMBIENTAL</t>
  </si>
  <si>
    <t>PEDAGOGIA DE EDUCACION MEDIA EN HISTORIA Y CIENCIAS SOCIALES</t>
  </si>
  <si>
    <t>PEDAGOGIA EN TEATRO</t>
  </si>
  <si>
    <t>TECNICO DE NIVEL SUPERIOR EN TRADUCCION INGLES-ESPAÑOL</t>
  </si>
  <si>
    <t>ARTE Y CULTURA VISUAL</t>
  </si>
  <si>
    <t>PROGRAMA DE FORMACION PEDAGOGICA</t>
  </si>
  <si>
    <t>CANTO POPULAR</t>
  </si>
  <si>
    <t>COMPOSICION Y ARREGLOS</t>
  </si>
  <si>
    <t>PEDAGOGIA EN INGLES Y TRADUCCION INGLES-ESPAÑOL</t>
  </si>
  <si>
    <t>LICENCIATURA Y PEDAGOGIA EN HISTORIA Y CIENCIAS SOCIALES</t>
  </si>
  <si>
    <t>INTERPRETE INSTRUMENTAL</t>
  </si>
  <si>
    <t>LICENCIATURA EN LENGUA Y LITERATURA INGLESA</t>
  </si>
  <si>
    <t>PEDAGOGIA EN ARTE</t>
  </si>
  <si>
    <t>PEDAGOGIA EN DANZA</t>
  </si>
  <si>
    <t>PERIODISMO Y COMUNICACION SOCIAL</t>
  </si>
  <si>
    <t>FOTOGRAFIA PROFESIONAL</t>
  </si>
  <si>
    <t>LICENCIATURA EN HISTORIA Y CIENCIAS SOCIALES</t>
  </si>
  <si>
    <t>LICENCIATURA EN ESTUDIOS DE LA RELIGION</t>
  </si>
  <si>
    <t>BELLAS ARTES</t>
  </si>
  <si>
    <t>TECNICO DE NIVEL SUPERIOR EN PLANIFICACION Y GESTION LOCAL PARTICIPATIVA</t>
  </si>
  <si>
    <t>PEDAGOGIA EN EDUCACION ARTISTICA</t>
  </si>
  <si>
    <t>PEDAGOGIA EN RELIGION EN EDUCACION BASICA Y MEDIA</t>
  </si>
  <si>
    <t>TECNICO UNIVERSITARIO EN EDUCACION SOCIAL</t>
  </si>
  <si>
    <t>PEDAGOGIA EN EDUCACION TECNICA Y FORMACION PROFESIONAL</t>
  </si>
  <si>
    <t>LICENCIATURA EN EDUCACION PARA TITULADOS Y PROFESIONALES</t>
  </si>
  <si>
    <t>BACHILLERATO EN FILOSOFIA</t>
  </si>
  <si>
    <t>PEDAGOGIA EN MATEMATICAS E INFORMATICA EDUCATIVA</t>
  </si>
  <si>
    <t>PEDAGOGIA EN FILOSOFIA</t>
  </si>
  <si>
    <t>PEDAGOGIA EN RELIGION EN EDUCACION BASICA Y MEDIA (SEGUNDA TITULACION)</t>
  </si>
  <si>
    <t>INGENIERIA EN EJECUCION EN ADMINISTRACION</t>
  </si>
  <si>
    <t>CIENCIA POLITICA Y POLITICAS PUBLICAS</t>
  </si>
  <si>
    <t>INGENIERIA EN EJECUCION EN ADMINISTRACION MENCION MARKETING Y FINANZAS APLICADAS</t>
  </si>
  <si>
    <t>BACHILLERATO EN CIENCIAS JURIDICAS Y HUMANIDADES</t>
  </si>
  <si>
    <t>KINESITERAPIA GLOBAL EN DOLOR MUSCULO-ESQUELETICO CRONICO A TRAVES DE CADENAS MUSCULARES</t>
  </si>
  <si>
    <t>LICENCIATURA EN ARTE Y CULTURA CONTEMPORANEA</t>
  </si>
  <si>
    <t>PROGRAMA DE FORMACION PEDAGOGICA PARA LICENCIADOS Y PROFESIONALES</t>
  </si>
  <si>
    <t>PEDAGOGIA BASICA MENCION EN INGLES</t>
  </si>
  <si>
    <t>PEDAGOGIA EN EDUCACION DE PARVULOS</t>
  </si>
  <si>
    <t>BACHILLERATO EN CIENCIAS MATEMATICAS Y ECONOMICAS</t>
  </si>
  <si>
    <t>TECNICO NIVEL SUPERIOR EN ENFERMERIA</t>
  </si>
  <si>
    <t>INGENIERIA EN PREVENCION DE RIESGOS Y MEDIO AMBIENTE (PLAN DE CONTINUIDAD)</t>
  </si>
  <si>
    <t>TECNICO NIVEL SUPERIOR EN ADMINISTRACION DE EMPRESAS</t>
  </si>
  <si>
    <t>TECNICO DE NIVEL SUPERIOR EN ADMINISTRACION DE TURISMO</t>
  </si>
  <si>
    <t>INGENIERIA EN MINAS (PLAN DE CONTINUIDAD)</t>
  </si>
  <si>
    <t>TECNICO DE NIVEL SUPERIOR INDUSTRIAL</t>
  </si>
  <si>
    <t>TECNICO DE NIVEL SUPERIOR EN MECANICA INDUSTRIAL</t>
  </si>
  <si>
    <t>AUDITORIA (PLAN DE CONTINUIDAD)</t>
  </si>
  <si>
    <t>AGRONOMIA (PLAN DE CONTINUIDAD)</t>
  </si>
  <si>
    <t>TECNICO NIVEL SUPERIOR EN PREVENCION DE RIESGOS</t>
  </si>
  <si>
    <t>CONTABILIDAD GENERAL</t>
  </si>
  <si>
    <t>TECNICO NIVEL SUPERIOR EN PREVENCION DE RIESGOS Y MEDIO AMBIENTE</t>
  </si>
  <si>
    <t>TECNICO NIVEL SUPERIOR EN MINAS</t>
  </si>
  <si>
    <t>INGENIERIA DE EJECUCION INDUSTRIAL (PCE)</t>
  </si>
  <si>
    <t>CONSTRUCCION CIVIL (PCE)</t>
  </si>
  <si>
    <t>INGENIERIA EN MECANICA (PLAN DE CONTINUIDAD)</t>
  </si>
  <si>
    <t>INGENIERIA EN AUTOMATIZACION Y CONTROL INDUSTRIAL (PLAN DE CONTINUIDAD)</t>
  </si>
  <si>
    <t>TECNICO NIVEL SUPERIOR EN GEOLOGIA</t>
  </si>
  <si>
    <t>TECNICO NIVEL SUPERIOR EN METALURGIA</t>
  </si>
  <si>
    <t>TECNICO NIVEL SUPERIOR EN AUTOMATIZACION Y CONTROL INDUSTRIAL</t>
  </si>
  <si>
    <t>TECNICO NIVEL SUPERIOR EN AGRONOMIA</t>
  </si>
  <si>
    <t>INGENIERIA EN COMPUTACION E INFORMATICA (PCE)</t>
  </si>
  <si>
    <t>AUDITORIA E INGENIERIA EN CONTROL DE GESTION (PLAN DE CONTINUIDAD)</t>
  </si>
  <si>
    <t>INGENIERIA EJECUCION EN AGRONOMIA (PLAN DE CONTINUIDAD)</t>
  </si>
  <si>
    <t>TECNICO DE NIVEL SUPERIOR EN ENERGIAS RENOVABLES Y EFICIENCIAS ENERGETICA</t>
  </si>
  <si>
    <t>INGENIERIA EN ELECTRICIDAD (PLAN DE CONTINUIDAD)</t>
  </si>
  <si>
    <t>TECNICO NIVEL SUPERIOR EN ELECTRICIDAD</t>
  </si>
  <si>
    <t>INGENIERIA CIVIL EN MINAS (PCE)</t>
  </si>
  <si>
    <t>INGENIERIA EN CONSTRUCCION (PLAN DE CONTINUIDAD)</t>
  </si>
  <si>
    <t>TECNICO NIVEL SUPERIOR EN CONSTRUCCION Y OBRAS CIVILES</t>
  </si>
  <si>
    <t>INGENIERIA CIVIL EN MINAS (PLAN DE CONTINUIDAD)</t>
  </si>
  <si>
    <t>TECNICO NIVEL SUPERIOR EN CONSTRUCCION</t>
  </si>
  <si>
    <t>TECNICO NIVEL SUPERIOR EN METALURGIA EXTRACTIVA</t>
  </si>
  <si>
    <t>INGENIERIA EN PREVENCION DE RIESGOS Y MEDIO AMBIENTE (PCE)</t>
  </si>
  <si>
    <t>INGENIERIA EN GEOMENSURA (PLAN DE CONTINUIDAD)</t>
  </si>
  <si>
    <t>MUSICA Y TECNOLOGIA</t>
  </si>
  <si>
    <t>DISEÑO DE VESTUARIO Y TEXTILES</t>
  </si>
  <si>
    <t>TECNICO DE NIVEL SUPERIOR EN INFORMATICA</t>
  </si>
  <si>
    <t>TECNICO DEPORTIVO DE NIVEL SUPERIOR</t>
  </si>
  <si>
    <t>FOTOGRAFIA</t>
  </si>
  <si>
    <t>DIRECCION Y PRODUCCION DE EVENTOS</t>
  </si>
  <si>
    <t>TECNICO DE NIVEL SUPERIOR EN LOGISTICA OPERATIVA</t>
  </si>
  <si>
    <t>TECNICO DE NIVEL SUPERIOR EN GESTION SOCIAL E INTEGRACION DEL ADULTO MAYOR</t>
  </si>
  <si>
    <t>LICENCIATURA EN COMUNICACIONES</t>
  </si>
  <si>
    <t>ANIMACION DIGITAL Y DISEÑO DE VIDEOJUEGOS</t>
  </si>
  <si>
    <t>DISEÑO DE INTERIORES</t>
  </si>
  <si>
    <t>DISEÑO DE INTERIORES Y EXTERIORES</t>
  </si>
  <si>
    <t>COMUNICACION DIGITAL Y MULTIMEDIA</t>
  </si>
  <si>
    <t>LICENCIATURA EN COMUNICACION ESTRATEGICA</t>
  </si>
  <si>
    <t>INGENIERIA EN GESTION DE RECURSOS HUMANOS</t>
  </si>
  <si>
    <t>INGENIERIA EN RECURSOS HUMANOS</t>
  </si>
  <si>
    <t>ADMINISTRACION DE RECURSOS HUMANOS Y DESARROLLO ORGANIZACIONAL</t>
  </si>
  <si>
    <t>TECNICO DE NIVEL SUPERIOR EN ADMINISTRACION MUNICIPAL</t>
  </si>
  <si>
    <t>PEDAGOGIA EN INGLES EN ENSEÑANZA BASICA Y MEDIA</t>
  </si>
  <si>
    <t>INGENIERIA EN GEOMENSURA Y CARTOGRAFIA</t>
  </si>
  <si>
    <t>TECNICO NIVEL SUPERIOR EN GEOMENSURA Y CARTOGRAFIA</t>
  </si>
  <si>
    <t>INGENIERIA DE EJECUCION EN CARTOGRAFIA O GEOMENSURA</t>
  </si>
  <si>
    <t>TECNICO NIVEL SUPERIOR EN INFORMATICA</t>
  </si>
  <si>
    <t>LICENCIATURA EN CIENCIAS DE LA ACTIVIDAD FISICA Y EL DEPORTE</t>
  </si>
  <si>
    <t>INGENIERIA CIVIL EN MEDIOAMBIENTE Y SUSTENTABILIDAD</t>
  </si>
  <si>
    <t>TECNOLOGIA MEDICA CON ESPECIALIDAD</t>
  </si>
  <si>
    <t>INGENIERIA DE EJECUCION EN GEOMENSURA</t>
  </si>
  <si>
    <t>PEDAGOGIA EN EDUCACION FISICA, DEPORTE Y RECREACION</t>
  </si>
  <si>
    <t>INGENIERIA DE EJECUCION EN PREVENCION DE RIESGOS Y MEDIO AMBIENTE</t>
  </si>
  <si>
    <t>PEDAGOGIA EN EDUCACION PARVULARIA MENCION NB1</t>
  </si>
  <si>
    <t>PEDAGOGIA EN HISTORIA Y GEOGRAFIA EN ENSEÑANZA MEDIA</t>
  </si>
  <si>
    <t>INGENIERIA DE EJECUCION EN CARTOGRAFIA</t>
  </si>
  <si>
    <t>INGENIERIA EN AUTOMATIZACION Y CONTROL INDUSTRIAL</t>
  </si>
  <si>
    <t>INGENIERIA EN ELECTRICIDAD MENCION PROYECTOS DE INSTALACIONES ELECTRICAS</t>
  </si>
  <si>
    <t>INGENIERIA EN ADMINISTRACION DE EMPRESAS MENCION FINANZAS</t>
  </si>
  <si>
    <t>TRADUCCION INGLES-ESPAÑOL MENCION NEGOCIOS INTERNACIONALES</t>
  </si>
  <si>
    <t>INGENIERIA EN CIBERSEGURIDAD</t>
  </si>
  <si>
    <t>PLAN ESPECIAL DE LICENCIATURA EN PSICOPEDAGOGIA</t>
  </si>
  <si>
    <t>INGENIERIA EN ADMINISTRACION DE EMPRESAS MENCION MARKETING</t>
  </si>
  <si>
    <t>INGENIERIA EN ELECTRICIDAD MENCION POTENCIA</t>
  </si>
  <si>
    <t>INGENIERIA EN ADMINISTRACION DE EMPRESAS MENCION MARKETING Y VENTAS</t>
  </si>
  <si>
    <t>INGENIERIA EN ADMINISTRACION DE EMPRESAS MENCION GESTION DE PERSONAS</t>
  </si>
  <si>
    <t>PEDAGOGIA EN EDUCACION MEDIA MENCION ARTES MUSICALES</t>
  </si>
  <si>
    <t>INGENIERIA CIVIL EN ELECTRICIDAD MENCION SISTEMAS ELECTRONICOS</t>
  </si>
  <si>
    <t>INGENIERIA CIVIL EN SONIDO Y ACUSTICA</t>
  </si>
  <si>
    <t>TECNOLOGIA EN SONIDO</t>
  </si>
  <si>
    <t>INGENIERIA EN SONIDO</t>
  </si>
  <si>
    <t>INGENIERIA EN ADMINISTRACION DE RECURSOS HUMANOS</t>
  </si>
  <si>
    <t>CIENCIA POLITICA Y ADMINISTRACION PUBLICA</t>
  </si>
  <si>
    <t>BACHILLERATO EN FILOSOFIA Y HUMANIDADES PARA RELIGIOSOS</t>
  </si>
  <si>
    <t>INGENIERIA COMERCIAL PARA PROFESIONALES</t>
  </si>
  <si>
    <t>PEDAGOGIA EN MUSICA MENCION DIRECCION DE ORQUESTAS</t>
  </si>
  <si>
    <t>PEDAGOGIA PARA PROFESIONALES</t>
  </si>
  <si>
    <t>GESTION Y TRANSFORMACION EFECTIVA DE CONFLICTOS DE INTERES PUBLICO</t>
  </si>
  <si>
    <t>JEFATURA DE CURSO: HERRAMIENTAS CONCEPTUALES Y PRACTICAS PARA EL DESEMPEÑO DEL ROL</t>
  </si>
  <si>
    <t>ESPECIALIZACION EN DIRECCION DE ORQUESTAS JUVENILES E INFANTILES</t>
  </si>
  <si>
    <t>INTERPRETACION SUPERIOR MENCION CANTO</t>
  </si>
  <si>
    <t>EVALUACION INCLUSIVA: NUEVOS DESAFIOS PARA LA EDUCACION ESPECIAL</t>
  </si>
  <si>
    <t>PERFECCIONAMIENTO DE LA ENSEÑANZA DE LA LECTURA Y LA ESCRITURA PARA PRE-ESCOLAR Y ENSEÑANZA BASICA</t>
  </si>
  <si>
    <t>LICENCIATURA EN TEORIA E HISTORIA DEL ARTE</t>
  </si>
  <si>
    <t>PEDAGOGIA EN MATEMATICA</t>
  </si>
  <si>
    <t>BACHILLERATO EN MATEMATICA</t>
  </si>
  <si>
    <t>INGENIERIA COMERCIAL PARA PROFESIONALES PLAN B</t>
  </si>
  <si>
    <t>INGENIERIA COMERCIAL PARA PROFESIONALES PLAN C</t>
  </si>
  <si>
    <t>GESTION DE LA INFORMACION, BIBLIOTECOLOGIA Y ARCHIVISTICA</t>
  </si>
  <si>
    <t>INGENIERIA EN BIOTECNOLOGIA MOLECULAR</t>
  </si>
  <si>
    <t>INGENIERIA EN RECURSOS NATURALES RENOVABLES</t>
  </si>
  <si>
    <t>TITULO DE PROFESIONAL ESPECIALISTA EN ENDOCRINOLOGIA</t>
  </si>
  <si>
    <t>TITULO DE PROFESIONAL ESPECIALISTA EN ENFERMEDADES RESPIRATORIAS</t>
  </si>
  <si>
    <t>TITULO DE PROFESIONAL ESPECIALISTA EN GASTROENTEROLOGIA</t>
  </si>
  <si>
    <t>LICENCIATURA EN CIENCIAS CON MENCION EN FISICA</t>
  </si>
  <si>
    <t>ETAPA BASICA DE LA LICENCIATURA EN ARTES CON MENCION EN ARTES PLASTICAS</t>
  </si>
  <si>
    <t>ETAPA BASICA DE LA LICENCIATURA EN ARTES CON MENCION EN COMPOSICION</t>
  </si>
  <si>
    <t>TITULO PROFESIONAL DE ESPECIALISTA EN RELACIONES INTERNACIONALES</t>
  </si>
  <si>
    <t>TITULO PROFESIONAL DE ESPECIALISTA EN NUTRICION CLINICA DEL NINO Y DEL ADOLESCENTE</t>
  </si>
  <si>
    <t>TITULO DE PROFESIONAL ESPECIALISTA EN TRASTORNOS DEL LENGUAJE, HABLA Y DEGLUCION EN ADULTOS</t>
  </si>
  <si>
    <t>TITULO DE PROFESIONAL ESPECIALISTA EN ENDOCRINOLOGIA PEDIATRICA</t>
  </si>
  <si>
    <t>PEDAGOGIA EN EDUCACION MEDIA EN MATEMATICAS Y FISICA</t>
  </si>
  <si>
    <t>CINE Y TELEVISION</t>
  </si>
  <si>
    <t>TITULO DE PROFESIONAL ESPECIALISTA EN OTORRINOLARINGOLOGIA</t>
  </si>
  <si>
    <t>TITULO DE PROFESIONAL ESPECIALISTA EN PEDIATRIA</t>
  </si>
  <si>
    <t>TITULO DE PROFESIONAL ESPECIALISTA EN PSIQUIATRIA ADULTOS</t>
  </si>
  <si>
    <t>TITULO DE PROFESIONAL ESPECIALISTA EN RADIOLOGIA</t>
  </si>
  <si>
    <t>PROGRAMA ACADEMICO DE BACHILLERATO</t>
  </si>
  <si>
    <t>PEDAGOGIA EN EDUCACION MEDIA EN ASIGNATURAS CIENTIFICO-HUMANISTAS</t>
  </si>
  <si>
    <t>TITULO DE PROFESIONAL ESPECIALISTA EN GERIATRIA</t>
  </si>
  <si>
    <t>TITULO DE PROFESIONAL ESPECIALISTA EN HEMATOLOGIA</t>
  </si>
  <si>
    <t>TITULO DE PROFESIONAL ESPECIALISTA EN SALUD PUBLICA</t>
  </si>
  <si>
    <t>TITULO DE PROFESIONAL ESPECIALISTA EN UROLOGIA</t>
  </si>
  <si>
    <t>TITULO DE PROFESIONAL ESPECIALISTA EN INMUNOLOGIA</t>
  </si>
  <si>
    <t>TITULO DE PROFESIONAL ESPECIALISTA EN ORTOPEDIA Y TRAUMATOLOGIA</t>
  </si>
  <si>
    <t>TITULO DE PROFESIONAL ESPECIALISTA EN NEUROLOGIA PEDIATRICA</t>
  </si>
  <si>
    <t>TITULO DE PROFESIONAL ESPECIALISTA EN OBSTETRICIA Y GINECOLOGIA</t>
  </si>
  <si>
    <t>TITULO DE PROFESIONAL ESPECIALISTA EN OFTALMOLOGIA</t>
  </si>
  <si>
    <t>TITULO DE PROFESIONAL ESPECIALISTA EN PSIQUIATRIA INFANTIL Y DEL ADOLESCENTE</t>
  </si>
  <si>
    <t>TITULO DE PROFESIONAL ESPECIALISTA EN DIABETES DEL ADULTO</t>
  </si>
  <si>
    <t>TITULO DE PROFESIONAL ESPECIALISTA EN CATETERISMO CARDIACO Y CARDIOLOGIA INTERVENCIONAL</t>
  </si>
  <si>
    <t>INGENIERIA EN INFORMACION Y CONTROL DE GESTION Y/O CONTADOR AUDITOR</t>
  </si>
  <si>
    <t>TITULO PROFESIONAL DE ESPECIALISTA EN REUMATOLOGIA PEDIATRICA</t>
  </si>
  <si>
    <t>TITULO DE PROFESIONAL ESPECIALISTA EN INFECTOLOGIA PEDIATRICA</t>
  </si>
  <si>
    <t>TITULO DE PROFESIONAL ESPECIALISTA EN NEONATOLOGIA</t>
  </si>
  <si>
    <t>TITULO DE PROFESIONAL ESPECIALISTA EN NEFROLOGIA PEDIATRICA</t>
  </si>
  <si>
    <t>TITULO DE PROFESIONAL ESPECIALISTA EN RADIOTERAPIA ONCOLOGICA</t>
  </si>
  <si>
    <t>TITULO DE PROFESIONAL ESPECIALISTA EN MEDICINA DE URGENCIA</t>
  </si>
  <si>
    <t>TITULO DE PROFESIONAL ESPECIALISTA EN MEDICINA GENERAL FAMILIAR</t>
  </si>
  <si>
    <t>TITULO DE PROFESIONAL ESPECIALISTA EN MEDICINA INTERNA</t>
  </si>
  <si>
    <t>TITULO DE PROFESIONAL ESPECIALISTA EN MEDICINA LEGAL</t>
  </si>
  <si>
    <t>CURSO DE ESPECIALIZACION PARA PROFESORES DE EDUCACION GENERAL BASICA CON MENCION EN ESTUDIO Y COMPRENSION DE LA SOCIEDAD</t>
  </si>
  <si>
    <t>CURSO DE ESPECIALIZACION PARA PROFESORES DE EDUCACION GENERAL BASICA CON MENCION EN LENGUAJE Y COMUNICACION</t>
  </si>
  <si>
    <t>CURSO DE ESPECIALIZACION PARA PROFESORES DE EDUCACION GENERAL BASICA CON MENCION EN EDUCACION MATEMATICA</t>
  </si>
  <si>
    <t>LICENCIATURA EN CIENCIAS CON MENCION EN ASTRONOMIA, GEOFISICA O FISICA</t>
  </si>
  <si>
    <t>TECNOLOGIA MEDICA CON MENCION</t>
  </si>
  <si>
    <t>DISEÑO TEATRAL</t>
  </si>
  <si>
    <t>INTERPRETACION MUSICAL CON ESPECIALIDADES</t>
  </si>
  <si>
    <t>LICENCIATURA EN ARTES CON MENCION EN SONIDO</t>
  </si>
  <si>
    <t>TEORIA DE LA MUSICA</t>
  </si>
  <si>
    <t>TEORIA E HISTORIA DEL ARTE</t>
  </si>
  <si>
    <t>INGENIERIA DE LA MADERA</t>
  </si>
  <si>
    <t>TITULO DE PROFESIONAL ESPECIALISTA EN GASTROENTEROLOGIA PEDIATRICA</t>
  </si>
  <si>
    <t>INGENIERIA Y CIENCIAS - PLAN COMUN</t>
  </si>
  <si>
    <t>ACTUACION TEATRAL</t>
  </si>
  <si>
    <t>ARTES PLASTICAS</t>
  </si>
  <si>
    <t>TITULO DE PROFESIONAL ESPECIALISTA EN CIRUGIA PEDIATRICA</t>
  </si>
  <si>
    <t>TITULO PROFESIONAL DE ESPECIALISTA EN SALUD PUBLICA ODONTOLOGICA</t>
  </si>
  <si>
    <t>TITULO PROFESIONAL DE ESPECIALISTA EN ODONTOLOGIA LEGAL Y FORENSE</t>
  </si>
  <si>
    <t>PEDAGOGIA EN EDUCACION MEDIA EN BIOLOGIA Y QUIMICA</t>
  </si>
  <si>
    <t>TITULO DE PROFESIONAL ESPECIALISTA EN ORTODONCIA Y ORTOPEDIA DENTO MAXILO FACIAL</t>
  </si>
  <si>
    <t>TITULO DE PROFESIONAL ESPECIALISTA EN PERIODONCIA</t>
  </si>
  <si>
    <t>TITULO DE PROFESIONAL ESPECIALISTA EN RADIOLOGIA DENTO MAXILO FACIAL</t>
  </si>
  <si>
    <t>TITULO DE PROFESIONAL ESPECIALISTA EN REHABILITACION ORAL</t>
  </si>
  <si>
    <t>TITULO DE PROFESIONAL ESPECIALISTA EN FARMACIA CLINICA Y ATENCION FARMACEUTICA</t>
  </si>
  <si>
    <t>TITULO DE PROFESIONAL ESPECIALISTA EN MEDICINA DE ANIMALES PEQUEÑOS</t>
  </si>
  <si>
    <t>TITULO DE PROFESIONAL ESPECIALISTA EN ANATOMIA PATOLOGICA</t>
  </si>
  <si>
    <t>TITULO DE PROFESIONAL ESPECIALISTA EN ANESTESIOLOGIA Y REANIMACION</t>
  </si>
  <si>
    <t>TITULO DE PROFESIONAL ESPECIALISTA EN CIRUGIA GENERAL</t>
  </si>
  <si>
    <t>LICENCIATURA EN CIENCIAS CON MENCION EN BIOLOGIA</t>
  </si>
  <si>
    <t>ETAPA BASICA DE LA LICENCIATURA EN ARTES CON MENCION EN DANZA</t>
  </si>
  <si>
    <t>TITULO DE PROFESIONAL ESPECIALISTA EN CARDIOLOGIA PEDIATRICA</t>
  </si>
  <si>
    <t>TITULO DE PROFESIONAL ESPECIALISTA EN ENFERMEDADES RESPIRATORIAS PEDIATRICAS</t>
  </si>
  <si>
    <t>TITULO DE PROFESIONAL ESPECIALISTA EN HEMATOLOGIA ONCOLOGICA PEDIATRICA</t>
  </si>
  <si>
    <t>TITULO DE PROFESIONAL ESPECIALISTA EN DERMATOLOGIA</t>
  </si>
  <si>
    <t>TITULO DE PROFESIONAL ESPECIALISTA EN FISIATRIA</t>
  </si>
  <si>
    <t>TITULO DE PROFESIONAL ESPECIALISTA EN GENETICA CLINICA</t>
  </si>
  <si>
    <t>LICENCIATURA EN ARTES CON MENCION EN COMPOSICION</t>
  </si>
  <si>
    <t>LICENCIATURA EN LINGÜISTICA Y LITERATURA</t>
  </si>
  <si>
    <t>LICENCIATURA EN LINGÜISTICA Y LITERATURA INGLESAS</t>
  </si>
  <si>
    <t>TITULO DE PROFESIONAL ESPECIALISTA EN MEDICINA NUCLEAR</t>
  </si>
  <si>
    <t>TITULO DE PROFESIONAL ESPECIALISTA EN MICROBIOLOGIA</t>
  </si>
  <si>
    <t>TITULO DE PROFESIONAL ESPECIALISTA EN NEUROCIRUGIA</t>
  </si>
  <si>
    <t>TITULO DE PROFESIONAL ESPECIALISTA EN NEUROLOGIA</t>
  </si>
  <si>
    <t>ETAPA BASICA DE LA LICENCIATURA EN ARTES CON MENCION EN INTERPRETACION MUSICAL</t>
  </si>
  <si>
    <t>TITULO DE PROFESIONAL ESPECIALISTA EN MEDICINA INTENSIVA DEL ADULTO</t>
  </si>
  <si>
    <t>TITULO DE PROFESIONAL ESPECIALISTA EN CUIDADOS INTENSIVOS PEDIATRICOS</t>
  </si>
  <si>
    <t>TITULO DE PROFESIONAL ESPECIALISTA EN MEDICINA MATERNO FETAL</t>
  </si>
  <si>
    <t>TITULO DE PROFESIONAL ESPECIALISTA EN ENDODONCIA</t>
  </si>
  <si>
    <t>TITULO DE PROFESIONAL ESPECIALISTA EN CIRUGIA Y TRAUMATOLOGIA BUCAL Y MAXILO FACIAL</t>
  </si>
  <si>
    <t>TITULO DE PROFESIONAL ESPECIALISTA EN PATOLOGIA BUCOMAXILO FACIAL</t>
  </si>
  <si>
    <t>TITULO DE PROFESIONAL ESPECIALISTA EN ODONTOPEDIATRIA</t>
  </si>
  <si>
    <t>TITULO DE PROFESIONAL ESPECIALISTA EN MEDICINA REPRODUCTIVA E INFERTILIDAD</t>
  </si>
  <si>
    <t>TITULO DE PROFESIONAL ESPECIALISTA EN ADOLESCENCIA</t>
  </si>
  <si>
    <t>TITULO DE PROFESIONAL ESPECIALISTA EN IMPLANTOLOGIA BUCO MAXILO FACIAL</t>
  </si>
  <si>
    <t>TITULO DE PROFESIONAL ESPECIALISTA EN CIRUGIA COLOPROCTOLOGICA</t>
  </si>
  <si>
    <t>TITULO DE PROFESIONAL ESPECIALISTA EN CIRUGIA VASCULAR PERIFERICA</t>
  </si>
  <si>
    <t>TITULO DE PROFESIONAL ESPECIALISTA EN CARDIOLOGIA</t>
  </si>
  <si>
    <t>ANTROPOLOGIA-ARQUEOLOGIA</t>
  </si>
  <si>
    <t>TITULO PROFESIONAL DE ESPECIALISTA EN ODONTOLOGIA RESTAURADORA</t>
  </si>
  <si>
    <t>TITULO DE PROFESIONAL ESPECIALISTA EN CIRUGIA DE TORAX</t>
  </si>
  <si>
    <t>TITULO DE PROFESIONAL ESPECIALISTA EN INFECTOLOGIA</t>
  </si>
  <si>
    <t>TITULO DE PROFESIONAL ESPECIALISTA EN NEFROLOGIA</t>
  </si>
  <si>
    <t>TITULO DE PROFESIONAL ESPECIALISTA EN ONCOLOGIA MEDICA</t>
  </si>
  <si>
    <t>LICENCIATURA EN CIENCIAS CON MENCION EN MATEMATICAS</t>
  </si>
  <si>
    <t>LICENCIATURA EN CIENCIAS CON MENCION EN QUIMICA</t>
  </si>
  <si>
    <t>TITULO DE PROFESIONAL ESPECIALISTA EN CIRUGIA PLASTICA Y REPARADORA</t>
  </si>
  <si>
    <t>TITULO DE PROFESIONAL ESPECIALISTA EN REUMATOLOGIA</t>
  </si>
  <si>
    <t>TITULO DE PROFESIONAL ESPECIALISTA EN GINECOLOGIA PEDIATRICA Y DE LA ADOLESCENCIA</t>
  </si>
  <si>
    <t>TITULO DE PROFESIONAL ESPECIALISTA EN GINECOLOGIA ONCOLOGICA</t>
  </si>
  <si>
    <t>BIOLOGIA CON MENCION EN MEDIO AMBIENTE</t>
  </si>
  <si>
    <t>TITULO PROFESIONAL DE ESPECIALISTA EN LABORATORIO CLINICO</t>
  </si>
  <si>
    <t>TITULO DE PROFESIONAL ESPECIALISTA EN CIRUGIA DE CABEZA, CUELLO Y PLASTICA MAXILO FACIAL</t>
  </si>
  <si>
    <t>TITULO DE PROFESIONAL ESPECIALISTA EN CIRUGIA CARDIOVASCULAR</t>
  </si>
  <si>
    <t>TITULO DE PROFESIONAL ESPECIALISTA EN CIRUGIA DIGESTIVA</t>
  </si>
  <si>
    <t>INGENIERIA DE EJECUCION EN MINAS</t>
  </si>
  <si>
    <t>ESPECIALIDAD EN CIRUGIA INFANTIL</t>
  </si>
  <si>
    <t>ESPECIALIDAD EN MEDICINA INTERNA E INFECTOLOGIA ADULTOS</t>
  </si>
  <si>
    <t>ESPECIALIDAD EN MEDICINA INTERNA E INTENSIVO ADULTOS</t>
  </si>
  <si>
    <t>PEDAGOGIA EN QUIMICA Y BIOLOGIA /LICENCIATURA EN EDUCACION EN QUIMICA Y BIOLOGIA</t>
  </si>
  <si>
    <t>PEDAGOGIA EN EDUCACION GENERAL BASICA / LICENCIATURA EN EDUCACION</t>
  </si>
  <si>
    <t>INGENIERIA DE EJECUCION EN METALURGIA</t>
  </si>
  <si>
    <t>ESPECIALIDAD EN UROLOGIA</t>
  </si>
  <si>
    <t>ESPECIALIDAD EN CIRUGIA GENERAL</t>
  </si>
  <si>
    <t>ESPECIALIDAD EN ANESTESIOLOGIA</t>
  </si>
  <si>
    <t>ESPECIALIDAD EN MEDICINA INTERNA</t>
  </si>
  <si>
    <t>ESPECIALIDAD EN PSIQUIATRIA INFANTIL Y DEL ADOLESCENTE</t>
  </si>
  <si>
    <t>ESPECIALIDAD EN ANATOMIA PATOLOGICA</t>
  </si>
  <si>
    <t>ESPECIALIDAD EN MEDICINA DE URGENCIA</t>
  </si>
  <si>
    <t>SUBESPECIALIDAD EN NEUMOLOGIA PEDIATRICA</t>
  </si>
  <si>
    <t>ESPECIALIDAD EN IMAGENOLOGIA</t>
  </si>
  <si>
    <t>SUBESPECIALIDAD DE BRONCOPULMONAR ADULTO</t>
  </si>
  <si>
    <t>ESPECIALIDAD EN NEUROCIRUGIA</t>
  </si>
  <si>
    <t>PEDAGOGIA EN HISTORIA Y CIENCIAS SOCIALES / LICENCIATURA EN EDUCACION EN HISTORIA Y CIENCIAS SOCIALES</t>
  </si>
  <si>
    <t>PLAN ESPECIAL INGENIERIA CIVIL EN INFORMATICA</t>
  </si>
  <si>
    <t>INGENIERIA DE EJECUCION EN AMBIENTE</t>
  </si>
  <si>
    <t>PLAN ESPECIAL INGENIERIA CIVIL EN OBRAS CIVILES</t>
  </si>
  <si>
    <t>PLAN ESPECIAL INGENIERIA CIVIL EN ELECTRICIDAD</t>
  </si>
  <si>
    <t>PLAN ESPECIAL INGENIERIA CIVIL EN MECANICA</t>
  </si>
  <si>
    <t>PERIODISMO / LICENCIATURA EN COMUNICACION SOCIAL</t>
  </si>
  <si>
    <t>PLAN ESPECIAL INGENIERIA DE EJECUCION EN GEOMENSURA</t>
  </si>
  <si>
    <t>PLAN ESPECIAL INGENIERIA DE EJECUCION INDUSTRIAL</t>
  </si>
  <si>
    <t>PLAN ESPECIAL INGENIERIA DE EJECUCION EN MECANICA</t>
  </si>
  <si>
    <t>PLAN ESPECIAL DE PEDAGOGIA EN INGLES / LICENCIATURA EN EDUCACION EN INGLES</t>
  </si>
  <si>
    <t>TECNOLOGIA EN MANTENIMIENTO INDUSTRIAL</t>
  </si>
  <si>
    <t>PLAN ESPECIAL INGENIERIA CIVIL EN MINAS</t>
  </si>
  <si>
    <t>PLAN ESPECIAL INGENIERIA DE EJECUCION EN AMBIENTE</t>
  </si>
  <si>
    <t>PLAN ESPECIAL INGENIERIA DE EJECUCION EN COMPUTACION E INFORMATICA</t>
  </si>
  <si>
    <t>PLAN ESPECIAL INGENIERIA DE EJECUCION EN ELECTRICIDAD</t>
  </si>
  <si>
    <t>TECNICO UNIVERSITARIO EN ANALISIS QUIMICO Y FISICO</t>
  </si>
  <si>
    <t>TECNICO UNIVERSITARIO EN CONTROL INDUSTRIAL</t>
  </si>
  <si>
    <t>PROGRAMA ESPECIAL DE REGULARIZACION DE TITULO DE PROFESOR DE ESTADO PARA LA EDUCACION TECNICO PROFESIONAL / LICENCIATURA EN EDUCACION TECNICO PROFESIONAL</t>
  </si>
  <si>
    <t>PSICOLOGIA / LICENCIATURA EN PSICOLOGIA</t>
  </si>
  <si>
    <t>QUIMICA Y LICENCIATURA EN QUIMICA</t>
  </si>
  <si>
    <t>TECNOLOGIA EN TELECOMUNICACIONES</t>
  </si>
  <si>
    <t>LICENCIATURA EN CIENCIAS DE LA ACTIVIDAD FISICA / TERAPIA EN ACTIVIDAD FISICA Y SALUD</t>
  </si>
  <si>
    <t>PLAN ESPECIAL CONSTRUCCION CIVIL</t>
  </si>
  <si>
    <t>P/E DE DISEÑO INDUSTRIAL</t>
  </si>
  <si>
    <t>TECNOLOGIA EN ALIMENTOS</t>
  </si>
  <si>
    <t>TECNOLOGIA EN CONSTRUCCIONES</t>
  </si>
  <si>
    <t>TECNOLOGIA EN CONTROL INDUSTRIAL</t>
  </si>
  <si>
    <t>TECNOLOGIA EN DISEÑO INDUSTRIAL</t>
  </si>
  <si>
    <t>TECNOLOGIA EN AUTOMATIZACION INDUSTRIAL</t>
  </si>
  <si>
    <t>TECNOLOGIA EN ADMINISTRACION DE PERSONAL</t>
  </si>
  <si>
    <t>PLAN ESPECIAL TECNOLOGO EN ALIMENTOS</t>
  </si>
  <si>
    <t>CICLO UNO DE FORMACION PEDAGOGICA LICENCIATURA EN CIENCIAS DE LA ACTIVIDAD FISICA</t>
  </si>
  <si>
    <t>CICLO DOS DE FORMACION PEDAGOGICA LICENCIATURA EN CIENCIAS DE LA ACTIVIDAD FISICA</t>
  </si>
  <si>
    <t>LICENCIATURA EN HISTORIA / LICENCIATURA EN HISTORIA MENCION EN GESTION Y ADMINISTRACION SOCIOCULTURAL</t>
  </si>
  <si>
    <t>ESPECIALIDAD EN DERMATOLOGIA Y VENEREOLOGIA</t>
  </si>
  <si>
    <t>PLAN ESPECIAL PEDAGOGIA EN QUIMICA Y BIOLOGIA /LICENCIATURA EN EDUCACION EN QUIMICA Y BIOLOGIA</t>
  </si>
  <si>
    <t>BIOQUIMICA Y LICENCIATURA EN BIOQUIMICA</t>
  </si>
  <si>
    <t>PLAN ESPECIAL CONTADOR PUBLICO Y AUDITOR</t>
  </si>
  <si>
    <t>SUBESPECIALIDAD MEDICA EN CIRUGIA DE TORAX</t>
  </si>
  <si>
    <t>SUBESPECIALIDAD MEDICA EN MEDICINA INTENSIVA DEL ADULTO</t>
  </si>
  <si>
    <t>ESPECIALIDAD EN NEUROLOGIA PEDIATRICA</t>
  </si>
  <si>
    <t>PEDAGOGIA EN EDUCACION FISICA / LICENCIATURA EN CIENCIAS DE LA ACTIVIDAD FISICA</t>
  </si>
  <si>
    <t>PLAN ESPECIAL ADMINISTRACION PUBLICA</t>
  </si>
  <si>
    <t>PLAN ESPECIAL TECNOLOGIA EN CONSTRUCCIONES</t>
  </si>
  <si>
    <t>LICENCIATURA EN CIENCIAS DE LA ACTIVIDAD FISICA / ENTRENAMIENTO DEPORTIVO</t>
  </si>
  <si>
    <t>PLAN ESPECIAL ADMINISTRACION INDUSTRIAL</t>
  </si>
  <si>
    <t>PLAN ESPECIAL TECNOLOGIA EN ADMINISTRACION DE PERSONAL</t>
  </si>
  <si>
    <t>PEDAGOGIA EN CASTELLANO / LICENCIATURA EN EDUCACION EN CASTELLANO</t>
  </si>
  <si>
    <t>PEDAGOGIA EN FISICA Y MATEMATICA / LICENCIATURA EN EDUCACION DE FISICA Y MATEMATICA</t>
  </si>
  <si>
    <t>PEDAGOGIA EN INGLES / LICENCIATURA EN EDUCACION EN INGLES</t>
  </si>
  <si>
    <t>PEDAGOGIA EN MATEMATICA Y COMPUTACION / LICENCIATURA EN EDUCACION EN MATEMATICA Y COMPUTACION</t>
  </si>
  <si>
    <t>LICENCIATURA EN LINGÜISTICA APLICADA A LA TRADUCCION MENCION INGLES-JAPONES O INGLES-PORTUGUES / TRADUCTOR INGLES-JAPONES O INGLES-PORTUGUES</t>
  </si>
  <si>
    <t>SUBESPECIALIDAD EN CARDIOLOGIA</t>
  </si>
  <si>
    <t>LIDERAZGO SOCIAL PARA EL DESARROLLO</t>
  </si>
  <si>
    <t>ESPECIALIDAD EN MEDICINA FAMILIAR</t>
  </si>
  <si>
    <t>PLAN ESPECIAL INGENIERIA COMERCIAL EN ADMINISTRACION DE EMPRESAS</t>
  </si>
  <si>
    <t>PLAN ESPECIAL INGENIERIA DE EJECUCION EN CLIMATIZACION (CALEFACCION, REFRIGERACION Y AIRE ACONDICIONADO)</t>
  </si>
  <si>
    <t>INGENIERIA DE EJECUCION EN QUIMICA</t>
  </si>
  <si>
    <t>INGENIERIA CIVIL EN GEOGRAFIA</t>
  </si>
  <si>
    <t>ESPECIALIDAD EN GINECOLOGIA Y OBSTETRICIA</t>
  </si>
  <si>
    <t>PLAN ESPECIAL INGENIERIA CIVIL EN METALURGIA</t>
  </si>
  <si>
    <t>PLAN ESPECIAL PEDAGOGIA EN MATEMATICA Y COMPUTACION / LICENCIATURA EN EDUCACION EN MATEMATICA Y COMPUTACION</t>
  </si>
  <si>
    <t>PROGRAMA ESPECIAL DE PERIODISMO / LICENCIATURA EN COMUNICACION SOCIAL</t>
  </si>
  <si>
    <t>PLAN ESPECIAL TECNICO EN PREVENCION Y REHABILITACION DE PERSONAS CON DEPENDENCIA A DROGAS</t>
  </si>
  <si>
    <t>PLAN ESPECIAL INGENIERIA DE EJECUCION EN QUIMICA</t>
  </si>
  <si>
    <t>PLAN ESPECIAL LICENCIATURA EN ORGANIZACION Y GESTION TECNOLOGICA</t>
  </si>
  <si>
    <t>ESPECIALIDAD EN PSIQUIATRIA ADULTOS</t>
  </si>
  <si>
    <t>SUBESPECIALIDAD EN INFECTOLOGIA DE ADULTOS</t>
  </si>
  <si>
    <t>SUBESPECIALIDAD EN NEFROLOGIA</t>
  </si>
  <si>
    <t>INGENIERIA CIVIL EN QUIMICA</t>
  </si>
  <si>
    <t>LICENCIATURA EN ESTUDIOS INTERNACIONALES / ANALISTA EN POLITICAS Y ASUNTOS INTERNACIONALES</t>
  </si>
  <si>
    <t>ESPECIALIDAD EN NEUROLOGIA ADULTO</t>
  </si>
  <si>
    <t>ESPECIALIDAD EN TRAUMATOLOGIA Y ORTOPEDIA ADULTOS</t>
  </si>
  <si>
    <t>INGENIERIA DE EJECUCION EN CLIMATIZACION (CALEFACCION, REFRIGERACION Y AIRE ACONDICIONADO)</t>
  </si>
  <si>
    <t>LICENCIATURA EN CIENCIA DE LA COMPUTACION</t>
  </si>
  <si>
    <t>LICENCIATURA EN MATEMATICA</t>
  </si>
  <si>
    <t>PLAN CONTINUIDAD INGENIERIA COMERCIAL AFIN 1º SEM</t>
  </si>
  <si>
    <t>LICENCIATURA EN CIENCIAS MENCION EN BIOLOGIA O EN QUIMICA</t>
  </si>
  <si>
    <t>LICENCIATURA EN FISICA CON MENCION ASTRONOMIA O MENCION CIENCIAS ATMOSFERICAS O MENCION COMPUTACION CIENTIFICA</t>
  </si>
  <si>
    <t>ADMINISTRACION DE NEGOCIOS INTERNACIONALES</t>
  </si>
  <si>
    <t>MATEMATICA</t>
  </si>
  <si>
    <t>INGENIERIA CIVIL OCEANICA</t>
  </si>
  <si>
    <t>SOCIOECONOMIA</t>
  </si>
  <si>
    <t>INGENIERIA EN ESTADISTICA</t>
  </si>
  <si>
    <t>INGENIERIA EN INFORMATICA APLICADA</t>
  </si>
  <si>
    <t>ADMINISTRACION PUBLICA VESPERTINO</t>
  </si>
  <si>
    <t>AUDITORIA VESPERTINO</t>
  </si>
  <si>
    <t>ADMINISTRACION HOTELERA Y GASTRONOMICA</t>
  </si>
  <si>
    <t>DISEÑO VESPERTINO</t>
  </si>
  <si>
    <t>PLAN CONTINUIDAD INGENIERIA COMERCIAL NO AFIN 2º SEM</t>
  </si>
  <si>
    <t>PLAN CONTINUIDAD INGENIERIA COMERCIAL AFIN 2º SEM</t>
  </si>
  <si>
    <t>METEOROLOGIA</t>
  </si>
  <si>
    <t>PLAN CONTINUIDAD INGENIERIA COMERCIAL NO AFIN 1º SEM</t>
  </si>
  <si>
    <t>ESPECIALIDAD EN INFECTOLOGIA ADULTOS</t>
  </si>
  <si>
    <t>ESPECIALIDAD EN PATOLOGIA Y MEDICINA ORAL</t>
  </si>
  <si>
    <t>ESPECIALIDAD EN NEONATOLOGIA</t>
  </si>
  <si>
    <t>ESPECIALIDAD EN CUIDADOS INTENSIVOS PEDIATRICOS</t>
  </si>
  <si>
    <t>ESPECIALIDAD EN NEURORRADIOLOGIA DIAGNOSTICA</t>
  </si>
  <si>
    <t>ESPECIALIDAD EN ODONTOPEDIATRIA</t>
  </si>
  <si>
    <t>ESPECIALIDAD EN ORTODONCIA Y ORTOPEDIA DENTO MAXILO FACIAL</t>
  </si>
  <si>
    <t>ESPECIALIDAD EN NEURORRADIOLOGIA DIAGNOSTICA - INTERVENCIONAL</t>
  </si>
  <si>
    <t>ESPECIALIDAD EN REUMATOLOGIA</t>
  </si>
  <si>
    <t>ESPECIALIDAD EN IMPLANTOLOGIA ORAL</t>
  </si>
  <si>
    <t>PLAN ESPECIAL DE TITULACION DE LA CARRERA DE AUDITORIA</t>
  </si>
  <si>
    <t>INGENIERIA EN NEGOCIOS INTERNACIONALES</t>
  </si>
  <si>
    <t>PLAN ESPECIAL DE TITULACION DE INGENIERIA CIVIL INDUSTRIAL</t>
  </si>
  <si>
    <t>ESPECIALIDAD CIRUGIA Y TRAUMATOLOGIA ORAL Y MAXILO FACIAL</t>
  </si>
  <si>
    <t>ESPECIALIDAD EN OTORRINOLARINGOLOGIA</t>
  </si>
  <si>
    <t>ESPECIALIDAD EN ONCOLOGIA Y RADIOTERAPIA</t>
  </si>
  <si>
    <t>ESPECIALIDAD EN REHABILITACION ORAL</t>
  </si>
  <si>
    <t>ESPECIALIDAD EN PERIODONCIA E IMPLANTOLOGIA</t>
  </si>
  <si>
    <t>ESPECIALIDAD EN OFTALMOLOGIA</t>
  </si>
  <si>
    <t>ESPECIALIDAD EN OBSTETRICIA Y GINECOLOGIA</t>
  </si>
  <si>
    <t>ESPECIALIDAD EN NEUROPEDIATRIA</t>
  </si>
  <si>
    <t>ESPECIALIDAD EN MEDICINA GENERAL FAMILIAR</t>
  </si>
  <si>
    <t>ESPECIALIDAD EN PSIQUIATRIA INFANTIL Y DE LA ADOLESCENCIA</t>
  </si>
  <si>
    <t>ESPECIALIDAD EN UROGINECOLOGIA</t>
  </si>
  <si>
    <t>ESPECIALIDAD EN CUIDADOS CRITICOS DEL ADULTO Y ADULTO MAYOR</t>
  </si>
  <si>
    <t>ESPECIALIDAD EN CUIDADOS CRITICOS DEL NIÑO Y ADOLESCENTE</t>
  </si>
  <si>
    <t>ESPECIALIDAD EN TRASTORNOS TEMPOROMANDIBULARES Y DOLOR ORO FACIAL</t>
  </si>
  <si>
    <t>ESPECIALIDAD EN CIRUGIA PEDIATRICA</t>
  </si>
  <si>
    <t>ESPECIALIDAD EN CARDIOLOGIA</t>
  </si>
  <si>
    <t>ESPECIALIDAD EN TRAUMATOLOGIA Y ORTOPEDIA</t>
  </si>
  <si>
    <t>PLAN CONTINUIDAD ARQUITECTURA</t>
  </si>
  <si>
    <t>INGENIERIA CIVIL EN GEOMATICA</t>
  </si>
  <si>
    <t>TECNICO NIVEL SUPERIOR EN ASISTENTE DE PARVULOS</t>
  </si>
  <si>
    <t>TECNICO DE NIVEL SUPERIOR EN ALIMENTACION</t>
  </si>
  <si>
    <t>PROFESOR DE QUIMICA</t>
  </si>
  <si>
    <t>ADMINISTRACION DE EMPRESAS MENCION RRHH</t>
  </si>
  <si>
    <t>ARTES ESCENICAS</t>
  </si>
  <si>
    <t>PROGRAMA DE FORMACION DE ESPECIALISTAS EN PEDIATRIA</t>
  </si>
  <si>
    <t>ANALISIS QUIMICO</t>
  </si>
  <si>
    <t>DISEÑO GRAFICO PUBLICITARIO</t>
  </si>
  <si>
    <t>INGENIERIA DE EJECUCION MECANICA</t>
  </si>
  <si>
    <t>INGENIERIA EJECUCION INDUSTRIAL MENCION GESTION</t>
  </si>
  <si>
    <t>INGENIERIA CIVIL EN PROCESOS MINERALES</t>
  </si>
  <si>
    <t>INGENIERIA COMERCIAL MENCION NEGOCIOS MINEROS</t>
  </si>
  <si>
    <t>PROFESOR DE EDUCACION DIFERENCIAL CON MENCION EN LENGUAJE</t>
  </si>
  <si>
    <t>PROFESOR DE EDUCACION ESPECIAL MENCION DEFICIENCIA MENTAL</t>
  </si>
  <si>
    <t>INGENIERIA CIVIL INDUSTRIAL EN ELECTRICIDAD</t>
  </si>
  <si>
    <t>INGENIERIA CIVIL INDUSTRIAL MECANICA</t>
  </si>
  <si>
    <t>INGENIERIA CIVIL INDUSTRIAL EN MINAS</t>
  </si>
  <si>
    <t>PEDAGOGIA EN EDUCACION FISICA DAMAS</t>
  </si>
  <si>
    <t>PEDAGOGIA EN EDUCACION FISICA VARONES</t>
  </si>
  <si>
    <t>PROFESOR DE EDUCACION ESPECIAL MENCION LENGUAJE</t>
  </si>
  <si>
    <t>PEDAGOGIA EN EDUCACION BASICA MENCIONES LENGUAJE Y COMUNICACION Y MATEMATICA</t>
  </si>
  <si>
    <t>PEDAGOGIA EN EDUCACION PARVULARIA MENCION NECESIDADES EDUCATIVAS ESPECIALES</t>
  </si>
  <si>
    <t>PEDAGOGIA EN HISTORIA GEOGRAFIA Y CS. SOCIALES</t>
  </si>
  <si>
    <t>BACHILLERATO EN CIENCIAS SOCIALES Y ARTES</t>
  </si>
  <si>
    <t>SERVICIO SOCIAL</t>
  </si>
  <si>
    <t>INGENIERIA CIVIL INDUSTRIAL EN QUIMICA</t>
  </si>
  <si>
    <t>INGENIERIA CIVIL INDUSTRIAL EN ELECTRONICA</t>
  </si>
  <si>
    <t>PROFESOR DE BIOLOGIA Y CIENCIAS NATURALES</t>
  </si>
  <si>
    <t>PROGRAMA DE LICENCIATURA EN EDUCACION</t>
  </si>
  <si>
    <t>PEDAGOGIA EN LENGUAJE Y COMUNICACION</t>
  </si>
  <si>
    <t>TECNICO DE NIVEL SUPERIOR EN EXPLOTACION MINERA</t>
  </si>
  <si>
    <t>TECNICO DE NIVEL SUPERIOR EN MANTENIMIENTO INDUSTRIAL</t>
  </si>
  <si>
    <t>QUIMICA EN TECNOLOGIA ANALITICA</t>
  </si>
  <si>
    <t>TECNICO DE NIVEL SUPERIOR EN ASISTENTE DE PARVULOS</t>
  </si>
  <si>
    <t>PROGRAMA DE FORMACION DE ESPECIALISTA EN RADIOLOGIA/IMAGENOLOGIA</t>
  </si>
  <si>
    <t>FORMACION DE EXPERTO EN PREVENCION DE RIESGOS</t>
  </si>
  <si>
    <t>PEDAGOGIA EN QUIMICA Y CIENCIAS NATURALES</t>
  </si>
  <si>
    <t>QUIMICO LABORATORISTA</t>
  </si>
  <si>
    <t>LICENCIATURA EN FISICA MENCION ASTRONOMIA/FISICA ESPACIAL/FISICA APLICADA</t>
  </si>
  <si>
    <t>PEDAGOGIA EN CASTELLANO Y FILOSOFIA</t>
  </si>
  <si>
    <t>PEDAGOGIA EN MATEMATICA Y FISICA</t>
  </si>
  <si>
    <t>ADMINISTRACION TURISTICA</t>
  </si>
  <si>
    <t>DISEÑO MENCION COMUNICACION/EQUIPAMIENTO</t>
  </si>
  <si>
    <t>TRADUCCION INGLES ESPAÑOL</t>
  </si>
  <si>
    <t>INGENIERIA MECANICA</t>
  </si>
  <si>
    <t>CONTADOR PUBLICO Y AUDITOR MENCION CONTROL DE GESTION</t>
  </si>
  <si>
    <t>TECNICO UNIVERSITARIO EN ADMINISTRACION</t>
  </si>
  <si>
    <t>PEDAGOGIA EN EDUCACION BASICA CON ESPECIALIDAD EN LENGUAJE Y COMUNICACION O EDUCACION MATEMATICA</t>
  </si>
  <si>
    <t>CONTADOR PUBLICO Y AUDITOR MENCION TECNOLOGIAS DE LA INFORMACION</t>
  </si>
  <si>
    <t>CONTADOR PUBLICO Y AUDITOR MENCION GESTION TRIBUTARIA</t>
  </si>
  <si>
    <t>CONTADOR PUBLICO Y AUDITOR MENCION TECNOLOGIA DE LA INFORMACION, CONTROL DE GESTION, GESTION TRIBUTARIA</t>
  </si>
  <si>
    <t>TECNICO DE NIVEL SUPERIOR EN CONTABILIDAD</t>
  </si>
  <si>
    <t>TECNICO UNIVERSITARIO EN COMPUTACION E INFORMATICA</t>
  </si>
  <si>
    <t>BACHILLERATO EN CIENCIAS NATURALES Y EXACTAS</t>
  </si>
  <si>
    <t>INGENIERIA CIVIL EN INDUSTRIAS DE LA MADERA</t>
  </si>
  <si>
    <t>PEDAGOGIA EN CIENCIAS NATURALES MENCION BIOLOGIA O FISICA O QUIMICA</t>
  </si>
  <si>
    <t>PROGRAMA DE FORMACION DE MEDICO ESPECIALISTA EN CIRUGIA PEDIATRICA</t>
  </si>
  <si>
    <t>ESPECIALIDAD EN PSICOTERAPIA FAMILIAR SISTEMICA</t>
  </si>
  <si>
    <t>ESPECIALIDAD EN ORTODONCIA Y ORTOPEDIA DENTOMAXILOFACIAL</t>
  </si>
  <si>
    <t>INGENIERIA EJECUCION MECANICA</t>
  </si>
  <si>
    <t>ESPECIALIZACION EN PERINATOLOGIA</t>
  </si>
  <si>
    <t>ESPECIALIZACION EN ENFERMERIA</t>
  </si>
  <si>
    <t>INGENIERIA CIVIL FISICA</t>
  </si>
  <si>
    <t>PROGRAMA DE FORMACION DE MEDICO SUBESPECIALIDAD EN CARDIOLOGIA INTERVENCIONAL DEL ADULTO</t>
  </si>
  <si>
    <t>ESPECIALIDAD ENFERMERIA EN GESTION DEL CUIDADO DEL PABELLON QUIRURGICO</t>
  </si>
  <si>
    <t>ESPECIALIDAD ENFERMERIA EN PERSONAS ALTERACIONES RENALES</t>
  </si>
  <si>
    <t>PEDAGOGIA EN EDUCACION FISICA, DEPORTES Y RECREACION VARONES</t>
  </si>
  <si>
    <t>PEDAGOGIA EN EDUCACION FISICA, DEPORTES Y RECREACION DAMAS</t>
  </si>
  <si>
    <t>PROGRAMA DE ESPECIALIDAD EN PSICOLOGIA JURIDICA Y FORENSE</t>
  </si>
  <si>
    <t>PROGRAMA DE FORMACION MEDICO ESPECIALISTA ORTOPEDIA Y TRAUMATOLOGIA ADULTO</t>
  </si>
  <si>
    <t>PROGRAMA DE FORMACION DE MEDICO SUBESPECIALIDAD EN CARDIOLOGIA DE ADULTOS</t>
  </si>
  <si>
    <t>PROGRAMA DE FORMACION DE MEDICO ESPECIALISTA EN ORTOPEDIA Y TRAUMATOLOGIA INFANTIL</t>
  </si>
  <si>
    <t>LICENCIATURA EN FISICA APLICADA</t>
  </si>
  <si>
    <t>PROGRAMA DE FORMACION DE MEDICO ESPECIALISTA EN MEDICINA DE URGENCIA DE ADULTOS</t>
  </si>
  <si>
    <t>PROGRAMA DE FORMACION DE MEDICO ESPECIALISTA EN OFTALMOLOGIA</t>
  </si>
  <si>
    <t>ESPECIALIZACION EN INGENIERIA DE SOFTWARE</t>
  </si>
  <si>
    <t>PROGRAMA DE FORMACION DE MEDICO ESPECIALISTA EN CIRUGIA GENERAL</t>
  </si>
  <si>
    <t>PROGRAMA DE FORMACION DE MEDICO ESPECIALISTA EN MEDICINA INTERNA</t>
  </si>
  <si>
    <t>PROGRAMA DE FORMACION DE MEDICO ESPECIALISTA EN OBSTETRICIA Y GINECOLOGIA</t>
  </si>
  <si>
    <t>PROGRAMA DE FORMACION DE MEDICO ESPECIALISTA EN PEDIATRIA</t>
  </si>
  <si>
    <t>PROGRAMA DE FORMACION DE MEDICO ESPECIALISTA EN UROLOGIA</t>
  </si>
  <si>
    <t>PROGRAMA DE FORMACION DE MEDICO ESPECIALISTA EN ANATOMIA PATOLOGICA</t>
  </si>
  <si>
    <t>PROGRAMA DE FORMACION DE MEDICO ESPECIALISTA EN MEDICINA FAMILIAR</t>
  </si>
  <si>
    <t>ESPECIALIDAD ENFERMERIA EN CUIDADO INTENSIVO ADULTO</t>
  </si>
  <si>
    <t>ESPECIALIDAD ENFERMERIA EN CUIDADO ADULTO MAYOR</t>
  </si>
  <si>
    <t>ESPECIALIDAD ENFERMERIA EN CUIDADO INTENSIVO INFANTIL</t>
  </si>
  <si>
    <t>ESPECIALIDAD ENFERMERIA EN EL RECIEN NACIDO PATOLOGICO</t>
  </si>
  <si>
    <t>ESPECIALIDAD ENFERMERIA FAMILIAR COMUNITARIA</t>
  </si>
  <si>
    <t>ESPECIALIDAD EN FISICA MEDICA</t>
  </si>
  <si>
    <t>PROGRAMA DE FORMACION MEDICO ESPECIALISTA EN RADIOLOGIA</t>
  </si>
  <si>
    <t>PROGRAMA DE FORMACION MEDICO DE SUBESPECIALIDAD EN NEONATOLOGIA</t>
  </si>
  <si>
    <t>INGENIERIA DE EJECUCION AGRICOLA</t>
  </si>
  <si>
    <t>PEDAGOGIA EN CIENCIAS MENCION BIOLOGIA, QUIMICA O FISICA</t>
  </si>
  <si>
    <t>CONTADOR PUBLICO Y CONTADOR AUDITOR</t>
  </si>
  <si>
    <t>PEDAGOGIA EN HISTORIA Y GEOGRAFIA Y EDUCACION CIVICA</t>
  </si>
  <si>
    <t>INGENIERIA CIVIL INDUSTRIAL MENCION INFORMATICA</t>
  </si>
  <si>
    <t>INGENIERIA CIVIL INDUSTRIAL MENCION MECANICA</t>
  </si>
  <si>
    <t>PROGRAMA DE FORMACION DE MEDICO ESPECIALISTA EN PSIQUIATRIA</t>
  </si>
  <si>
    <t>PEDAGOGIA EN EDUCACION FISICA, DEPORTES Y RECREACION</t>
  </si>
  <si>
    <t>INGENIERIA CIVIL INDUSTRIAL MENCION BIOPROCESOS</t>
  </si>
  <si>
    <t>PROGRAMA DE FORMACION MEDICO DE SUBESPECIALIDAD EN NEUROCIRUGIA</t>
  </si>
  <si>
    <t>TECNICO GUIA DE TURISMO AVENTURA</t>
  </si>
  <si>
    <t>TECNICO SUPERIOR EN TURISMO</t>
  </si>
  <si>
    <t>TECNICO UNIVERSITARIO EN ENFERMERIA</t>
  </si>
  <si>
    <t>TECNICO DE NIVEL SUPERIOR EN EDUCACION BASICA</t>
  </si>
  <si>
    <t>TECNICO UNIVERSITARIO EN PREVENCION DE RIESGOS</t>
  </si>
  <si>
    <t>TECNICO UNIVERSITARIO EN TURISMO</t>
  </si>
  <si>
    <t>TECNICO DE NIVEL SUPERIOR EN ADMINISTRACION</t>
  </si>
  <si>
    <t>TECNICO EN ADMINISTRACION</t>
  </si>
  <si>
    <t>TECNICO EN NIVEL SUPERIOR EN EDUCACION PARVULARIA</t>
  </si>
  <si>
    <t>TECNICO DE NIVEL SUPERIOR EN TURISMO MENCION OUTDOOR / EXPEDICIONES Y TURISMO - MENCION HOSPITALITY / HOSPITALIDAD TURISTICA</t>
  </si>
  <si>
    <t>CONTADOR GENERAL</t>
  </si>
  <si>
    <t>TECNICO EN CONSTRUCCION MENCION OBRAS CIVILES</t>
  </si>
  <si>
    <t>TECNOLOGIA EN ACUICULTURA</t>
  </si>
  <si>
    <t>PEDAGOGIA EN HISTORIA Y CIENCIAS SOCIALES PARA ENSEÑANZA MEDIA</t>
  </si>
  <si>
    <t>PEDAGOGIA EN CASTELLANO Y COMUNICACION PARA ENSEÑANZA MEDIA</t>
  </si>
  <si>
    <t>PEDAGOGIA EN MATEMATICA PARA ENSEÑANZA MEDIA</t>
  </si>
  <si>
    <t>TECNICO DE NIVEL SUPERIOR EN EDUCACION ESPECIAL</t>
  </si>
  <si>
    <t>TECNICO DE NIVEL SUPERIOR EN MANTENIMIENTO INDUSTRIAL MENCION HIDRAULICA NEUMATICA - MENCION ELECTRO MECANICA</t>
  </si>
  <si>
    <t>TECNICO DE NIVEL SUPERIOR EN PROCESOS INDUSTRIALES MENCION GESTION DE CALIDAD - MENCION INDUSTRIA QUIMICA</t>
  </si>
  <si>
    <t>TECNICO DE NIVEL SUPERIOR EN ACUICULTURA</t>
  </si>
  <si>
    <t>TECNICO DE NIVEL SUPERIOR EN ANALISIS DE SISTEMAS COMPUTACIONALES</t>
  </si>
  <si>
    <t>TECNICO EN COMERCIO EXTERIOR</t>
  </si>
  <si>
    <t>TECNICO DE NIVEL SUPERIOR EN TURISMO MENCION HOSPITALITY / HOSPITALIDAD TURISTICA</t>
  </si>
  <si>
    <t>PEDAGOGIA EN ARTES MUSICALES PARA ENSEÑANZA BASICA Y MEDIA</t>
  </si>
  <si>
    <t>TECNICO DE NIVEL SUPERIOR EN COMPUTACION MENCION EN REDES DE COMPUTADORES O MENCION EN MANTENIMIENTO Y MONTAJE DE EQUIPOS COMPUTACIONALES</t>
  </si>
  <si>
    <t>TECNICO DE NIVEL SUPERIOR EN REDES DE COMPUTADORES</t>
  </si>
  <si>
    <t>TECNICO UNIVERSITARIO EN PROCESOS INDUSTRIALES MENCION GESTION DE CALIDAD MENCION INDUSTRIA QUIMICA O MENCION INDUSTRIA DE ALIMENTOS</t>
  </si>
  <si>
    <t>TECNICO UNIVERSITARIO EN INSTRUMENTACION Y AUTOMATIZACION INDUSTRIAL</t>
  </si>
  <si>
    <t>INGENIERIA DE EJECUCION ELECTRICA MENCION ELECTRONICA INDUSTRIAL</t>
  </si>
  <si>
    <t>TECNICO DE NIVEL SUPERIOR EN TECNOLOGIA ENERGETICA</t>
  </si>
  <si>
    <t>PEDAGOGIA EN BIOLOGIA Y CIENCIAS NATURALES PARA ENSEÑANZA MEDIA</t>
  </si>
  <si>
    <t>TECNICO EN MANTENIMIENTO INDUSTRIAL</t>
  </si>
  <si>
    <t>PEDAGOGIA EN EDUCACION BASICA CON MENCION EN LENGUAJE Y MATEMATICAS</t>
  </si>
  <si>
    <t>PEDAGOGIA EN EDUCACION FISICA PARA ENSEÑANZA BASICA Y MEDIA</t>
  </si>
  <si>
    <t>PEDAGOGIA EN INGLES PARA ENSEÑANZA BASICA Y MEDIA</t>
  </si>
  <si>
    <t>INGENIERIA EN PREVENCION DE RIESGOS Y GESTION DE SISTEMAS INTEGRADOS</t>
  </si>
  <si>
    <t>INGENIERIA PLAN COMUN</t>
  </si>
  <si>
    <t>ESPECIALIZACION EN ORTODONCIA Y ORTOPEDIA DENTOFACIAL</t>
  </si>
  <si>
    <t>ESPECIALIZACION EN ODONTOPEDIATRIA</t>
  </si>
  <si>
    <t>ESPECIALIZACION EN REHABILITACION ORAL MENCION IMPLANTOLOGIA</t>
  </si>
  <si>
    <t>INGENIERIA EN BIOINFORMATICA</t>
  </si>
  <si>
    <t>INGENIERIA CIVIL EN BIOINFORMATICA</t>
  </si>
  <si>
    <t>INGENIERIA EN DESARROLLO DE VIDEOJUEGOS Y REALIDAD VIRTUAL</t>
  </si>
  <si>
    <t>PEDAGOGIA EN EDUCACION GENERAL BASICA CON MENCION EN ALEMAN</t>
  </si>
  <si>
    <t>PEDAGOGIA EN EDUCACION MEDIA EN ALEMAN</t>
  </si>
  <si>
    <t>PEDAGOGIA EN EDUCACION PARVULARIA CON MENCION EN ALEMAN</t>
  </si>
  <si>
    <t>PROGRAMA DE FORMACION PEDAGOGICA EN EDUCACION MEDIA EN ALEMAN</t>
  </si>
  <si>
    <t>INGENIERIA EN MECATRONICA</t>
  </si>
  <si>
    <t>TECNICO SUPERIOR EN ADMINISTRACION</t>
  </si>
  <si>
    <t>TECNICO SUPERIOR EN FRUTICULTURA</t>
  </si>
  <si>
    <t>PEDAGOGIA EN EDUCACION PARVULARIA MENCION EN INGLES</t>
  </si>
  <si>
    <t>INGENIERIA EN INFORMATICA EMPRESARIAL</t>
  </si>
  <si>
    <t>LICENCIATURA EN INTERPRETACION Y FORMACION MUSICAL ESPECIALIZADA</t>
  </si>
  <si>
    <t>PEDAGOGIA EN EDUCACION MEDIA EN MATEMATICA Y FISICA</t>
  </si>
  <si>
    <t>TECNICO SUPERIOR EN VINIFICACION Y ENOLOGIA</t>
  </si>
  <si>
    <t>TECNICO SUPERIOR EN LABORATORIO ENOLOGICO</t>
  </si>
  <si>
    <t>TECNICO SUPERIOR EN VITICULTURA</t>
  </si>
  <si>
    <t>TECNICO SUPERIOR EN TURISMO ENOLOGICO</t>
  </si>
  <si>
    <t>INGENIERIA CIVIL MECATRONICA</t>
  </si>
  <si>
    <t>INTERPRETACION Y DOCENCIA MUSICAL</t>
  </si>
  <si>
    <t>INGENIERIA EJECUCION EN MINAS</t>
  </si>
  <si>
    <t>TECNICO UNIVERSITARIO EN MINAS</t>
  </si>
  <si>
    <t>TECNICO UNIVERSITARIO EN AUTOMATIZACION INDUSTRIAL</t>
  </si>
  <si>
    <t>INGENIERIA DE EJECUCION EN INSTRUMENTACION Y AUTOMATIZACION INDUSTRIAL</t>
  </si>
  <si>
    <t>TECNICO UNIVERSITARIO EN MANTENCION MECANICA DE EQUIPOS INDUSTRIALES</t>
  </si>
  <si>
    <t>TECNICO UNIVERSITARIO EN METALURGIA</t>
  </si>
  <si>
    <t>TECNICO Y UNIVERSITARIO ASISTENTE DE GEOLOGIA</t>
  </si>
  <si>
    <t>TECNICO UNIVERSITARIO EN ASISTENCIA JUDICIAL</t>
  </si>
  <si>
    <t>INGENIERIA COMERCIAL MENCION CREACION DE NEGOCIOS</t>
  </si>
  <si>
    <t>TECNICO UNIVERSITARIO EN ENERGIAS RENOVABLES Y EFICIENCIA ENERGETICA</t>
  </si>
  <si>
    <t>INGENIERIA DE EJECUCION EN MANTENIMIENTO INDUSTRIAL</t>
  </si>
  <si>
    <t>ENFERMERIA Y LICENCIATURA EN ENFERMERIA</t>
  </si>
  <si>
    <t>CONTINUIDAD DE ESTUDIOS DE TECNICO UNIVERSITARIO EN MINAS A INGENIERO DE EJECUCION EN MINAS</t>
  </si>
  <si>
    <t>INGENIERA COMERCIAL</t>
  </si>
  <si>
    <t>LICENCIATURA EN EDUCACION Y PEDAGOGIA EN EDUCACION GENERAL BASICA</t>
  </si>
  <si>
    <t>LICENCIATURA EN EDUCACION Y PEDAGOGIA EN EDUCACION PARVULARIA</t>
  </si>
  <si>
    <t>LICENCIATURA EN IDIOMA INGLES Y TITULO PROFESIONAL DE TRADUCTOR INGLES-ESPAÑOL</t>
  </si>
  <si>
    <t>INGENIERIA CIVIL METALURGIA</t>
  </si>
  <si>
    <t>TECNICO UNIVERSITARIO AUDITOR CONTABLE Y TRIBUTARIO</t>
  </si>
  <si>
    <t>TECNOLOGO EN ELECTRICIDAD</t>
  </si>
  <si>
    <t>TECNOLOGO EN INSTRUMENTACION Y AUTOMATIZACION INDUSTRIAL</t>
  </si>
  <si>
    <t>TECNOLOGO EN CONSTRUCCION CIVIL</t>
  </si>
  <si>
    <t>CONSTRUCCION CIVIL Y LICENCIATURA EN CONSTRUCCION CIVIL</t>
  </si>
  <si>
    <t>LICENCIATURA EN EDUCACION Y PEDAGOGIA EN EDUCACION FISICA</t>
  </si>
  <si>
    <t>TECNOLOGO EN INFORMATICA</t>
  </si>
  <si>
    <t>TECNOLOGO EN MANTENIMIENTO MECANICO</t>
  </si>
  <si>
    <t>LICENCIATURA EN EDUCACION Y PEDAGOGIA EN INGLES</t>
  </si>
  <si>
    <t>INGENIERIA QUIMICA AMBIENTAL</t>
  </si>
  <si>
    <t>LICENCIATURA EN LENGUAJE Y COMUNICACION</t>
  </si>
  <si>
    <t>TECNICO UNIVERSITARIO MECANICO EN MANTENCION DE MAQUINARIA INDUSTRIAL Y MINERA</t>
  </si>
  <si>
    <t>PROFESOR DE EDUCACION FISICA</t>
  </si>
  <si>
    <t>P.A.E. INGENIERIA ELECTRICA Y ELECTRONICA</t>
  </si>
  <si>
    <t>LICENCIATURA EN HISTORIA Y GEOGRAFIA</t>
  </si>
  <si>
    <t>LICENCIATURA EN INGLES</t>
  </si>
  <si>
    <t>INGENIERIA COMERCIAL CON MENCION EN GESTION Y COMERCIO EXTERIOR</t>
  </si>
  <si>
    <t>INGENIERIA CIVIL ELECTRICA CON MENCION EN CONTROL AUTOMATICO Y ROBOTICA</t>
  </si>
  <si>
    <t>INGENIERIA CIVIL COMPUTACION E INFORMATICA</t>
  </si>
  <si>
    <t>INGENIERIA MECATRONICA</t>
  </si>
  <si>
    <t>INGENIERO MATEMATICO</t>
  </si>
  <si>
    <t>INGENIERIA EN REDES COMPUTACIONALES</t>
  </si>
  <si>
    <t>QUIMICO</t>
  </si>
  <si>
    <t>P.A.E. INGENIERIA DE EJECUCION MECANICA</t>
  </si>
  <si>
    <t>TECNICO UNIVERSITARIO EN PROYECTOS ELECTRICOS DE DISTRIBUCION</t>
  </si>
  <si>
    <t>PAE. INGENIERIA CIVIL INFORMATICA-AR</t>
  </si>
  <si>
    <t>INGENIERIA CIVIL Y EJECUCION ELECTRICA-ELECTRONICA INGRESO COMUN</t>
  </si>
  <si>
    <t>INGENIERIA DE EJECUCION ELECTRONICA</t>
  </si>
  <si>
    <t>EDUCACION PARVULARIA VESPERTINA</t>
  </si>
  <si>
    <t>TECNOLOGIA MEDICA / IMAGENOLOGIA Y FISICA MEDICA</t>
  </si>
  <si>
    <t>TECNOLOGIA MEDICA / OFTALMOLOGIA Y OPTOMETRIA</t>
  </si>
  <si>
    <t>KINESIOLOGIA Y REHABILITACION</t>
  </si>
  <si>
    <t>OBSTETRICIA Y PUERICULTURA CON MENCION EN GESTION Y SALUD FAMILIAR</t>
  </si>
  <si>
    <t>TECNOLOGIA MEDICA /LABORATORIO CLINICO, HEMATOLOGIA Y BANCO DE SANGRE</t>
  </si>
  <si>
    <t>INGENIERIAS MECANICA Y MECATRONICA INGRESO COMUN</t>
  </si>
  <si>
    <t>INGENIERIA DE EJECUCION ELECTRICA</t>
  </si>
  <si>
    <t>P.A.E. INGENIERIA INDUSTRIAL</t>
  </si>
  <si>
    <t>P.A.E. INGENIERIA CIVIL INDUSTRIAL</t>
  </si>
  <si>
    <t>P.A.E. INGENIERIA CIVIL MECANICA</t>
  </si>
  <si>
    <t>P.A.E. INGENIERIA EJECUCION AGRICOLA</t>
  </si>
  <si>
    <t>PEDAGOGIA EN FISICA Y MATEMATICA</t>
  </si>
  <si>
    <t>TECNICO DE NIVEL SUPERIOR ADMINISTRACION Y GESTION DE PERSONAL</t>
  </si>
  <si>
    <t>TECNICO DE NIVEL SUPERIOR ADMINISTRACION DE EMPRESAS MARKETING Y GESTION COMERCIAL</t>
  </si>
  <si>
    <t>INGENIERIA DE EJECUCION EN CONTROL DE GESTION</t>
  </si>
  <si>
    <t>INGENIERIA DE EJECUCION EN PREVENCION DE RIESGOS</t>
  </si>
  <si>
    <t>TECNICO DE NIVEL SUPERIOR MINERIA METALURGICA</t>
  </si>
  <si>
    <t>EDUCACION PARVULARIA INTERCULTURAL</t>
  </si>
  <si>
    <t>TECNICO DE NIVEL SUPERIOR PREVENCION DE RIESGOS</t>
  </si>
  <si>
    <t>TECNICO DE NIVEL SUPERIOR OPERACIONES MINA</t>
  </si>
  <si>
    <t>TECNICO DE NIVEL SUPERIOR COMPUTACION E INFORMATICA</t>
  </si>
  <si>
    <t>TECNICO DE NIVEL SUPERIOR ASISTENTE EN EDUCACION DE PARVULOS</t>
  </si>
  <si>
    <t>TECNICO DE NIVEL SUPERIOR ENFERMERIA</t>
  </si>
  <si>
    <t>INGENIERIA DE EJECUCION EN ADMINISTRACION DE EMPRESAS MENCION ADMINISTRACION PUBLICA</t>
  </si>
  <si>
    <t>INGENIERIA EN ADMINISTRACION LOGISTICA</t>
  </si>
  <si>
    <t>TRADUCCION INGLES CASTELLANO INGLES MENCION FRANCES</t>
  </si>
  <si>
    <t>TECNICO DE NIVEL SUPERIOR TRADUCTOR BILINGÜE INGLES-ESPAÑOL</t>
  </si>
  <si>
    <t>INGENIERIA COMERCIAL MENCION CONTROL DE GESTION</t>
  </si>
  <si>
    <t>TECNICO DE NIVEL SUPERIOR MECANICO MANTENEDOR PLANTAS MINERAS</t>
  </si>
  <si>
    <t>CONTACTOLOGIA</t>
  </si>
  <si>
    <t>TECNICO DE NIVEL SUPERIOR COMERCIO EXTERIOR</t>
  </si>
  <si>
    <t>INGENIERIA CIVIL INDUSTRIAL MENCION GESTION</t>
  </si>
  <si>
    <t>PEDAGOGIA EN EDUCACION BASICA INTERCULTURAL BILINGÜE</t>
  </si>
  <si>
    <t>INGENIERIA DE EJECUCION EN COMERCIO INTERNACIONAL</t>
  </si>
  <si>
    <t>TECNICO DE NIVEL SUPERIOR GEOLOGIA</t>
  </si>
  <si>
    <t>TECNICO DE NIVEL SUPERIOR AGROPECUARIO</t>
  </si>
  <si>
    <t>TECNICO DE NIVEL SUPERIOR ACTIVIDAD FISICA Y DEL DEPORTE</t>
  </si>
  <si>
    <t>TRADUCCION INGLES-ESPAÑOL LICENCIADO EN LENGUA INGLESA</t>
  </si>
  <si>
    <t>TECNICO DE NIVEL SUPERIOR ELECTRICIDAD Y ELECTRONICA INDUSTRIAL</t>
  </si>
  <si>
    <t>TECNICO DE NIVEL SUPERIOR MECANICO MANTENEDOR DE MAQUINARIA PESADA</t>
  </si>
  <si>
    <t>INGENIERIA EJECUCION EN ELECTRONICA INDUSTRIAL</t>
  </si>
  <si>
    <t>INGENIERIA EN REDES Y TELECOMUNICACIONES</t>
  </si>
  <si>
    <t>TECNICO DE NIVEL SUPERIOR ELECTRICO INSTRUMENTISTA MANTENEDOR PLANTAS MINERAS</t>
  </si>
  <si>
    <t>INGENIERIA DE EJECUCION EN METALURGIA EXTRACTIVA</t>
  </si>
  <si>
    <t>PEDAGOGIA EN INGLES PARA ENSEÑANZA PRE-ESCOLAR, BASICA Y MEDIA CON BACHILLER EN LENGUA INGLESA Y LICENCIATURA EN EDUCACION</t>
  </si>
  <si>
    <t>INGENIERIA DE EJECUCION EN PESCA Y ACUICULTURA</t>
  </si>
  <si>
    <t>TECNICO DE NIVEL SUPERIOR ANALISIS QUIMICO</t>
  </si>
  <si>
    <t>TECNICO DE NIVEL SUPERIOR SONIDO Y ACUSTICA</t>
  </si>
  <si>
    <t>INGENIERIA COMERCIAL MENCION ADMINISTRACION DE EMPRESAS</t>
  </si>
  <si>
    <t>TECNICO DE NIVEL SUPERIOR OPTICA</t>
  </si>
  <si>
    <t>PEDAGOGIA EN BIOLOGIA Y QUIMICA</t>
  </si>
  <si>
    <t>LICENCIATURA EN LENGUA INGLESA CON MENCION ENSEÑANZA DEL INGLES COMO LENGUA EXTRANJERA</t>
  </si>
  <si>
    <t>INGENIERIA DE EJECUCION EN ADMINISTRACION EMPRESAS</t>
  </si>
  <si>
    <t>LICENCIATURA EN MUSICA Y DIRECCION DE AGRUPACIONES MUSICALES INSTRUMENTALES</t>
  </si>
  <si>
    <t>LICENCIATURA EN EDUCACION Y PEDAGOGIA EN EDUCACION PARVULARIA CON MENCION EN EDUCACION COMUNITARIA.</t>
  </si>
  <si>
    <t>LICENCIATURA EN EDUCACION Y PEDAGOGIA EN MUSICA</t>
  </si>
  <si>
    <t>LICENCIATURA EN EDUCACION EN BIOLOGIA Y PEDAGOGIA EN BIOLOGIA MENCION CIENCIAS NATURALES, O INFORMATICA EDUCATIVA, O ESTADISTICA EDUCACIONAL, O EDUCACION EN TECNOLOGIA, O EDUCACION EN ASTRONOMIA</t>
  </si>
  <si>
    <t>LICENCIATURA EN EDUCACION EN QUIMICA Y PEDAGOGIA EN QUIMICA MENCION CIENCIAS NATURALES, O INFORMATICA EDUCATIVA, O ESTADISTICA EDUCACIONAL, O EDUCACION EN TECNOLOGIA, O EDUCACION EN ASTRONOMIA</t>
  </si>
  <si>
    <t>LICENCIATURA EN EDUCACION CON MENCION EN ALEMAN Y PEDAGOGIA EN ALEMAN</t>
  </si>
  <si>
    <t>LICENCIATURA EN EDUCACION CON MENCION EN CASTELLANO Y PEDAGOGIA EN CASTELLANO</t>
  </si>
  <si>
    <t>LICENCIATURA EN EDUCACION CON MENCION EN FRANCES Y PEDAGOGIA EN FRANCES</t>
  </si>
  <si>
    <t>LICENCIATURA EN EDUCACION EN FISICA Y PEDAGOGIA EN FISICA MENCION CIENCIAS NATURALES, O INFORMATICA EDUCATIVA, O ESTADISTICA EDUCACIONAL, O EDUCACION EN TECNOLOGIA, O EDUCACION EN ASTRONOMIA</t>
  </si>
  <si>
    <t>LICENCIATURA EN EDUCACION Y PEDAGOGIA EN EDUCACION FISICA, DEPORTES Y RECREACION (DAMAS)</t>
  </si>
  <si>
    <t>LICENCIATURA EN EDUCACION Y PEDAGOGIA EN EDUCACION FISICA, DEPORTES Y RECREACION (VARONES)</t>
  </si>
  <si>
    <t>LICENCIATURA EN EDUCACION Y PEDAGOGIA EN EDUCACION DIFERENCIAL ESPECIALIDAD PROBLEMAS DE AUDICION Y LENGUAJE</t>
  </si>
  <si>
    <t>LICENCIATURA EN EDUCACION Y PEDAGOGIA EN EDUCACION DIFERENCIAL ESPECIALIDAD PROBLEMAS DE LA VISION</t>
  </si>
  <si>
    <t>LICENCIATURA EN EDUCACION Y PEDAGOGIA EN EDUCACION DIFERENCIAL ESPECIALIDAD PROBLEMAS DE APRENDIZAJE</t>
  </si>
  <si>
    <t>LICENCIATURA EN EDUCACION Y PEDAGOGIA EN EDUCACION BASICA CON MENCION EN MATEMATICA, O EN LENGUAJE Y COMUNICACION, O EN CIENCIAS NATURALES, O EN CIENCIAS SOCIALES, O EN PRIMER CICLO (SANTIAGO)</t>
  </si>
  <si>
    <t>LICENCIATURA EN EDUCACION Y PEDAGOGIA EN EDUCACION PARVULARIA CON MENCION EN INGLES, O EDUCACION COMUNITARIA, O EN INTEGRACION CURRICULAR, O EN EDUCACION ARTISTICA</t>
  </si>
  <si>
    <t>LICENCIATURA EN EDUCACION MATEMATICA Y PEDAGOGIA EN MATEMATICA MENCION CIENCIAS NATURALES, O INFORMATICA EDUCATIVA, O ESTADISTICA EDUCACIONAL, O EDUCACION EN TECNOLOGIA, O EDUCACION EN ASTRONOMIA</t>
  </si>
  <si>
    <t>LICENCIATURA EN EDUCACION CON MENCION EN HISTORIA O GEOGRAFIA Y PEDAGOGIA EN HISTORIA, GEOGRAFIA Y EDUCACION CIVICA</t>
  </si>
  <si>
    <t>LICENCIATURA EN EDUCACION CON MENCION EN INGLES Y PEDAGOGIA EN INGLES</t>
  </si>
  <si>
    <t>LICENCIATURA EN EDUCACION Y PEDAGOGIA EN FILOSOFIA</t>
  </si>
  <si>
    <t>LICENCIATURA EN EDUCACION Y PEDAGOGIA EN ARTES VISUALES</t>
  </si>
  <si>
    <t>LICENCIATURA EN EDUCACION Y PEDAGOGIA EN EDUCACION DIFERENCIAL ESPECIALIDAD RETARDO MENTAL</t>
  </si>
  <si>
    <t>ANALISTA QUIMICO</t>
  </si>
  <si>
    <t>ASISTENTE JUDICIAL</t>
  </si>
  <si>
    <t>BIBLIOTECOLOGIA</t>
  </si>
  <si>
    <t>TECNICO EN ADMINISTRACION LOGISTICA</t>
  </si>
  <si>
    <t>TECNICO EN CONSTRUCCION</t>
  </si>
  <si>
    <t>TECNICO EN PREVENCION DE RIESGOS</t>
  </si>
  <si>
    <t>TECNICO EN GEOLOGIA MINERA</t>
  </si>
  <si>
    <t>TECNICO EN GESTION AMBIENTAL MINERO</t>
  </si>
  <si>
    <t>TECNICO EN MINERIA</t>
  </si>
  <si>
    <t>TECNICO EN SEGURIDAD MINERA</t>
  </si>
  <si>
    <t>PEDAGOGIA EN EDUCACION BASICA CON MENCION EN LENGUAJE Y COMUNICACION, O MATEMATICA (CON CERTIFICACION ACADEMICA EN AGENTE DESARROLLO LOCAL)</t>
  </si>
  <si>
    <t>ADMINISTRACION TURISTICA MULTILINGÜE</t>
  </si>
  <si>
    <t>ADMINISTRACION DE LA GESTION PUBLICA</t>
  </si>
  <si>
    <t>MENCION DEFICIENCIA MENTAL</t>
  </si>
  <si>
    <t>MENCION EN TRASTORNOS DE AUDICION Y LENGUAJE</t>
  </si>
  <si>
    <t>TECNICO EN ADMINISTRACION EN RECURSOS HUMANOS</t>
  </si>
  <si>
    <t>ASISTENTE DE LA EDUCACION</t>
  </si>
  <si>
    <t>PLAN ESPECIAL LICENCIATURA EN EDUCACION</t>
  </si>
  <si>
    <t>TECNICO EN ENFERMERIA</t>
  </si>
  <si>
    <t>PEDAGOGIA EN FISICA</t>
  </si>
  <si>
    <t>DIBUJANTE PROYECTISTA</t>
  </si>
  <si>
    <t>DISEÑADOR GRAFICO</t>
  </si>
  <si>
    <t>PLAN ESPECIAL DE EDUCACION BASICA</t>
  </si>
  <si>
    <t>TRADUCCION ALEMAN-ESPAÑOL Y TECNICO UNIVERSITARIO EN TURISMO O TECNICO UNIVERSITARIO EN COMERCIO INTERNACIONAL</t>
  </si>
  <si>
    <t>TRADUCCION FRANCES-ESPAÑOL Y TECNICO UNIVERSITARIO EN TURISMO O TECNICO UNIVERSITARIO EN COMERCIO INTERNACIONAL</t>
  </si>
  <si>
    <t>PEDAGOGIA EN EDUCACION FISICA 2007 DIURNO</t>
  </si>
  <si>
    <t>PEDAGOGIA EN EDUCACION GENERAL BASICA 2007 VESPERTINO</t>
  </si>
  <si>
    <t>INGENIERIA EN COMPUTACION Y T.I. ESPAÑOL 2006 DIURNO</t>
  </si>
  <si>
    <t>TECNICO SUPERIOR EN DISEÑO GRAFICO</t>
  </si>
  <si>
    <t>TECNICO SUPERIOR EN TURISMO Y HOTELERIA</t>
  </si>
  <si>
    <t>TECNICO UNIVERSITARIO EN TRANSPORTE MARITIMO Y PUERTOS</t>
  </si>
  <si>
    <t>PEDAGOGIA EN EDUCACION TECNOLOGICA</t>
  </si>
  <si>
    <t>MENCION DEFICIENCIA MENTAL/ SANTIAGO</t>
  </si>
  <si>
    <t>MENCION AUDICION Y LENGUAJE/ SANTIAGO</t>
  </si>
  <si>
    <t>PEDAGOGIA EN QUIMICA Y CIENCIAS</t>
  </si>
  <si>
    <t>PLAN DE FORMACION PEDAGOGICA DE PROFESORES DE EDUCACION TECNICO PROFESIONAL</t>
  </si>
  <si>
    <t>PROGRAMADOR EN APLICACIONES COMPUTACIONALES</t>
  </si>
  <si>
    <t>TECNOLOGIA EN DEPORTE Y RECREACION</t>
  </si>
  <si>
    <t>TECNICO EN GESTION DE TECNOLOGIAS DE LA INFORMACION Y COMUNICACION</t>
  </si>
  <si>
    <t>TECNICO UNIVERSITARIO EN COMPUTACION</t>
  </si>
  <si>
    <t>INGENIERIA EN EJECUCION INDUSTRIAL</t>
  </si>
  <si>
    <t>INGENIERIA EN TRANSPORTE MARITIMO Y PUERTOS</t>
  </si>
  <si>
    <t>INGENIERIA DE EJECUCION DE EMPRESAS (CONTINUIDAD PARA TECNICOS EN ADM. DE EMPRESAS)</t>
  </si>
  <si>
    <t>INGENIERIA EN ADMINISTRACION DE EMPRESAS (CONTINUIDAD PARA TECNICOS DE NIVEL SUPERIOR)</t>
  </si>
  <si>
    <t>INGENIERIA EN ADMINISTRACION PUBLICA</t>
  </si>
  <si>
    <t>INGENIERIA EN ADMINISTRACION PUBLICA (CONTINUIDAD PARA TECNICOS DE NIVEL SUPERIOR)</t>
  </si>
  <si>
    <t>INGENIERIA EN INFORMATICA (CONTINUIDAD PARA TECNICOS DE NIVEL SUPERIOR)</t>
  </si>
  <si>
    <t>PEDAGOGIA EN EDUCACION MEDIA MENCION EDUCACION FISICA</t>
  </si>
  <si>
    <t>PEDAGOGIA EN EDUCACION MEDIA EN INGLES Y TRADUCCION</t>
  </si>
  <si>
    <t>PEDAGOGIA EN EDUCACION MEDIA EN MATEMATICA Y COMPUTACION</t>
  </si>
  <si>
    <t>TECNICO UNIVERSITARIO EN ACUICULTURA</t>
  </si>
  <si>
    <t>INGENIERIA EN PREVENCION DE RIESGOS (CONTINUIDAD PARA TECNICOS DE NIVEL SUPERIOR)</t>
  </si>
  <si>
    <t>TECNICO UNIVERSITARIO EN EDUCACION PARVULARIA</t>
  </si>
  <si>
    <t>INGENIERIA EJECUCION EN INFORMATICA</t>
  </si>
  <si>
    <t>INGENIERIA EJECUCION EN PREVENCION DE RIESGOS (CONTINUIDAD PARA TECNICOS EN PREVENCION DE RIESGOS)</t>
  </si>
  <si>
    <t>INGENIERIA EJECUCION EN ADMINISTRACION MENCION ADM. PUBLICA</t>
  </si>
  <si>
    <t>INGENIERIA EN ADMINISTRACION DE NEGOCIOS</t>
  </si>
  <si>
    <t>INGENIERIA EN MEDIO AMBIENTE Y MANEJO COSTERO</t>
  </si>
  <si>
    <t>PEDAGOGIA EN EDUCACION MEDIA EN ARTES MENCION MUSICA Y ARTES VISUALES</t>
  </si>
  <si>
    <t>EDUCACION GENERAL BASICA MENCION INGLES</t>
  </si>
  <si>
    <t>TECNICO UNIVERSITARIO EN EDUCACION INTERCULTURAL</t>
  </si>
  <si>
    <t>TECNICO UNIVERSITARIO EN CONTABILIDAD GENERAL</t>
  </si>
  <si>
    <t>PEDAGOGIA EN EDUCACION EN LENGUA CASTELLANA Y COMUNICACIONES</t>
  </si>
  <si>
    <t>EDUCACION DIFERENCIAL CON ESPECIALIDAD EN PROBLEMAS DE APRENDIZAJE</t>
  </si>
  <si>
    <t>TECNICO UNIVERSITARIO EN ELECTRICIDAD Y AUTOMATIZACION</t>
  </si>
  <si>
    <t>TECNICO UNIVERSITARIO EN INDUSTRIA ALIMENTARIA</t>
  </si>
  <si>
    <t>CONTADOR GENERAL UNIVERSITARIO</t>
  </si>
  <si>
    <t>PEDAGOGIA EN EDUCACION BASICA CON MENCION EN MATEMATICA</t>
  </si>
  <si>
    <t>PEDAGOGIA EN EDUCACION BASICA CON MENCION EN CIENCIAS DE LA NATURALEZA</t>
  </si>
  <si>
    <t>TECNICO JUDICIAL UNIVERSITARIO</t>
  </si>
  <si>
    <t>INGENIERIA EJECUCION INDUSTRIAL</t>
  </si>
  <si>
    <t>PLANIFICACION SOCIAL</t>
  </si>
  <si>
    <t>INGENIERIA DE EJECUCION EN INFORMATICA (CONTINUIDAD PARA TECNICOS EN INFORMATICA)</t>
  </si>
  <si>
    <t>INGENIERIA EJECUCION EN ADMINISTRACION DE EMPRESAS (EDUC. A DISTANCIA)</t>
  </si>
  <si>
    <t>ORIENTACION FAMILIAR MENCION RELACIONES HUMANAS</t>
  </si>
  <si>
    <t>TECNICO DEPORTIVO UNIVERSITARIO</t>
  </si>
  <si>
    <t>CONSTRUCCION CIVIL (CONTINUIDAD PARA TECNICOS)</t>
  </si>
  <si>
    <t>TECNICO UNIVERSITARIO EN GESTION Y DESARROLLO DE PRODUCTOS ALIMENTARIOS</t>
  </si>
  <si>
    <t>TECNICO UNIVERSITARIO EN ELECTROMECANICA MARITIMA</t>
  </si>
  <si>
    <t>INGENIERIA EJECUCION EN ALIMENTOS (CONTINUIDAD PARA TECNICOS)</t>
  </si>
  <si>
    <t>TECNICO UNIVERSITARIO EN TRANSPORTE MARITIMO COSTERO</t>
  </si>
  <si>
    <t>NUTRICION Y ALIMENTACION</t>
  </si>
  <si>
    <t>INGENIERIA CIVIL EN PREVENCION DE RIESGOS Y MEDIO AMBIENTE</t>
  </si>
  <si>
    <t>TECNICO DE NIVEL SUPERIOR EN GESTION PUBLICA MENCION GESTION MUNICIPAL</t>
  </si>
  <si>
    <t>BIBLIOTECOLOGIA Y DOCUMENTACION</t>
  </si>
  <si>
    <t>INGENIERIA CIVIL INDUSTRIAL MENCION AGROINDUSTRIAS</t>
  </si>
  <si>
    <t>INGENIERIA EJECUCION EN ELECTRONICA</t>
  </si>
  <si>
    <t>INGENIERIA EJECUCION INFORMATICA</t>
  </si>
  <si>
    <t>INGENIERIA EJECUCION EN MECANICA</t>
  </si>
  <si>
    <t>INGENIERIA EN ELECTRONICA</t>
  </si>
  <si>
    <t>CARTOGRAFIA</t>
  </si>
  <si>
    <t>INGENIERIA EN INDUSTRIA DE LA MADERA</t>
  </si>
  <si>
    <t>INGENIERIA EN MECANICA</t>
  </si>
  <si>
    <t>INGENIERIA EN QUIMICA</t>
  </si>
  <si>
    <t>INGENIERIA EN TRANSPORTE Y TRANSITO</t>
  </si>
  <si>
    <t>INGENIERIA EN GEOMENSURA</t>
  </si>
  <si>
    <t>INGENIERIA CIVIL INDUSTRIAL MENCION SISTEMAS DE GESTION</t>
  </si>
  <si>
    <t>BACHILLERATO EN CIENCIAS DE LA INGENIERIA</t>
  </si>
  <si>
    <t>PROGRAMA DE ESPECIALIDAD MEDICA EN OTORRINOLARINGOLOGIA</t>
  </si>
  <si>
    <t>PROGRAMA DE ESPECIALIDAD MEDICA EN PEDIATRIA</t>
  </si>
  <si>
    <t>PROGRAMA DE ESPECIALIDAD MEDICA EN RADIOLOGIA</t>
  </si>
  <si>
    <t>PROGRAMA DE ESPECIALIDAD MEDICA EN SALUD PUBLICA</t>
  </si>
  <si>
    <t>PROGRAMA DE ESPECIALIDAD MEDICA EN TRAUMATOLOGIA Y ORTOPEDIA</t>
  </si>
  <si>
    <t>PROGRAMA DE SUBESPECIALIDAD MEDICA EN HEMATOLOGIA Y ONCOLOGIA</t>
  </si>
  <si>
    <t>PROGRAMA DE FORMACION PARA PERIODISTAS LICENCIADOS EN OTRAS DISCIPLINAS</t>
  </si>
  <si>
    <t>PROGRAMA DE SUBESPECIALIDAD MEDICA EN ENFERMEDADES INFECCIOSAS DEL ADULTO</t>
  </si>
  <si>
    <t>CONSEJERIA EDUCACIONAL Y VOCACIONAL PARA LA EDUCACION MEDIA</t>
  </si>
  <si>
    <t>INGENIERIA CIVIL ELECTRICISTA</t>
  </si>
  <si>
    <t>INGENIERIA CIVIL MECANICO</t>
  </si>
  <si>
    <t>PROGRAMA DE ESPECIALIDAD MEDICA EN OFTALMOLOGIA</t>
  </si>
  <si>
    <t>PROGRAMA DE ESPECIALIDAD MEDICA EN ANATOMIA PATOLOGICA</t>
  </si>
  <si>
    <t>PROGRAMA DE ESPECIALIDAD MEDICA EN ANESTESIOLOGIA</t>
  </si>
  <si>
    <t>PROGRAMA DE ESPECIALIDAD MEDICA EN CIRUGIA GENERAL</t>
  </si>
  <si>
    <t>PROGRAMA DE ESPECIALIDAD MEDICA EN OBSTETRICIA Y GINECOLOGIA</t>
  </si>
  <si>
    <t>PEDAGOGIA EN RELIGION CATOLICA</t>
  </si>
  <si>
    <t>PEDAGOGIA EN RELIGION CATOLICA PARA EDUCACION BASICA</t>
  </si>
  <si>
    <t>PROGRAMA DE SUBESPECIALIDAD MEDICA EN NEFROLOGIA PEDIATRICA</t>
  </si>
  <si>
    <t>PROGRAMA DE ESPECIALIDAD MEDICA EN NEUROLOGIA PEDIATRICA</t>
  </si>
  <si>
    <t>PROGRAMA DE SUBESPECIALIDAD MEDICA EN CIRUGIA ONCOLOGICA Y DE CABEZA Y CUELLO</t>
  </si>
  <si>
    <t>PROGRAMA DE ESPECIALIDAD MEDICA EN MEDICINA DE URGENCIA</t>
  </si>
  <si>
    <t>PROGRAMA DE SUBESPECIALIDAD MEDICA EN COLOPROCTOLOGIA</t>
  </si>
  <si>
    <t>PROGRAMA DE SUBESPECIALIDAD MEDICA EN CIRUGIA PLASTICA Y REPARADORA</t>
  </si>
  <si>
    <t>PROGRAMA DE SUBESPECIALIDAD MEDICA EN GASTROENTEROLOGIA Y NUTRICION PEDIATRICA</t>
  </si>
  <si>
    <t>PROGRAMA DE SUBESPECIALIDAD MEDICA EN MEDICINA TRANSFUSIONAL Y BANCO DE SANGRE</t>
  </si>
  <si>
    <t>PROGRAMA DE ESPECIALIDAD MEDICA EN PSIQUIATRIA</t>
  </si>
  <si>
    <t>PROGRAMA DE SUBESPECIALIDAD MEDICA EN GERIATRIA</t>
  </si>
  <si>
    <t>ENFERMERIA-OBSTETRICIA</t>
  </si>
  <si>
    <t>PROGRAMA DE SUBESPECIALIDAD MEDICA EN ENFERMEDADES RESPIRATORIAS DEL NIÑO</t>
  </si>
  <si>
    <t>PROGRAMA DE SUBESPECIALIDAD MEDICA EN CARDIOLOGIA INTERVENCIONAL</t>
  </si>
  <si>
    <t>INGENIERIA CIVIL DE BIOTECNOLOGIA (AMBIENTAL/PROCESOS)</t>
  </si>
  <si>
    <t>PROGRAMA DE SUBESPECIALIDAD MEDICA EN CARDIOLOGIA</t>
  </si>
  <si>
    <t>PROGRAMA DE SUBESPECIALIDAD MEDICA EN CIRUGIA CARDIOVASCULAR</t>
  </si>
  <si>
    <t>PROGRAMA DE SUBESPECIALIDAD MEDICA EN CIRUGIA DIGESTIVA</t>
  </si>
  <si>
    <t>PROGRAMA DE SUBESPECIALIDAD MEDICA EN CIRUGIA VASCULAR</t>
  </si>
  <si>
    <t>PROGRAMA DE SUBESPECIALIDAD MEDICA EN GINECOLOGIA ONCOLOGICA</t>
  </si>
  <si>
    <t>PROGRAMA DE SUBESPECIALIDAD MEDICA EN ENDOCRINOLOGIA PEDIATRICA</t>
  </si>
  <si>
    <t>PROGRAMA DE SUBESPECIALIDAD MEDICA EN UROLOGIA</t>
  </si>
  <si>
    <t>PROGRAMA DE ESPECIALIDAD MEDICA EN PSIQUIATRIA DEL NIÑO Y DEL ADOLESCENTE</t>
  </si>
  <si>
    <t>PROGRAMA DE ESPECIALIDAD MEDICA EN LABORATORIO CLINICO</t>
  </si>
  <si>
    <t>PROGRAMA DE ESPECIALIDAD MEDICA EN NEUROLOGIA</t>
  </si>
  <si>
    <t>PROGRAMA DE ESPECIALIDAD MEDICA EN DERMATOLOGIA</t>
  </si>
  <si>
    <t>PROGRAMA DE SUBESPECIALIDAD MEDICA EN ENDOCRINOLOGIA</t>
  </si>
  <si>
    <t>PROGRAMA DE SUBESPECIALIDAD MEDICA INMUNOLOGIA CLINICA Y REUMATOLOGIA</t>
  </si>
  <si>
    <t>PROGRAMA DE SUBESPECIALIDAD MEDICA EN ENFERMEDADES RESPIRATORIAS DEL ADULTO</t>
  </si>
  <si>
    <t>PROGRAMA DE SUBESPECIALIDAD MEDICA EN ANESTESIA CARDIOVASCULAR</t>
  </si>
  <si>
    <t>PROGRAMA DE SUBESPECIALIDAD MEDICA EN CARDIOLOGIA PEDIATRICA</t>
  </si>
  <si>
    <t>PROGRAMA DE ESPECIALIDAD MEDICA EN MEDICINA FAMILIAR MENCION ADULTO</t>
  </si>
  <si>
    <t>PROGRAMA DE ESPECIALIDAD MEDICA EN MEDICINA FAMILIAR MENCION NIÑO</t>
  </si>
  <si>
    <t>PROGRAMA DE SUBESPECIALIDAD MEDICA EN MEDICINA INTENSIVA DEL ADULTO</t>
  </si>
  <si>
    <t>PROGRAMA DE SUBESPECIALIDAD MEDICA EN MEDICINA INTENSIVA DEL NIÑO</t>
  </si>
  <si>
    <t>PROGRAMA DE SUBESPECIALIDAD MEDICA EN HEMATOLOGIA</t>
  </si>
  <si>
    <t>PROGRAMA DE SUBESPECIALIDAD MEDICA EN NEFROLOGIA ADULTO</t>
  </si>
  <si>
    <t>PROGRAMA DE SUBESPECIALIDAD MEDICA EN NEONATOLOGIA</t>
  </si>
  <si>
    <t>PROGRAMA DE ESPECIALIDAD MEDICA EN NEUROCIRUGIA</t>
  </si>
  <si>
    <t>PROGRAMA DE ESPECIALIDAD MEDICA EN UROLOGIA</t>
  </si>
  <si>
    <t>PROGRAMA DE SUBESPECIALIDAD MEDICA EN GASTROENTEROLOGIA</t>
  </si>
  <si>
    <t>ESTADISTICA</t>
  </si>
  <si>
    <t>ESPECIALIDAD ODONTOLOGICA EN REHABILITACION ORAL</t>
  </si>
  <si>
    <t>DIRECCION AUDIOVISUAL</t>
  </si>
  <si>
    <t>INTERPRETE MUSICAL</t>
  </si>
  <si>
    <t>PEDAGOGIA EN RELIGION CATOLICA PARA EDUCACION MEDIA</t>
  </si>
  <si>
    <t>ESPECIALIDAD ODONTOLOGICA EN CIRUGIA MAXILOFACIAL</t>
  </si>
  <si>
    <t>ESPECIALIDAD ODONTOLOGICA EN PERIODONCIA</t>
  </si>
  <si>
    <t>ESPECIALIDAD ODONTOLOGICA EN IMAGENOLOGIA ORAL Y MAXILOFACIAL</t>
  </si>
  <si>
    <t>PROGRAMA DE SUBESPECIALIDAD MEDICA EN ANESTESIA PEDIATRICA</t>
  </si>
  <si>
    <t>PROGRAMA DE SUBESPECIALIDAD MEDICA EN MEDICINA PALIATIVA</t>
  </si>
  <si>
    <t>INGENIERIA CIVIL DE COMPUTACION</t>
  </si>
  <si>
    <t>PROGRAMA DE ESPECIALIDAD MEDICA EN RADIO-ONCOLOGIA</t>
  </si>
  <si>
    <t>PROGRAMA DE ESPECIALIDAD MEDICA EN MEDICINA NUCLEAR</t>
  </si>
  <si>
    <t>PROGRAMA DE SUBESPECIALIDAD EN ANESTESIA REGIONAL Y ANALGESIA PERIOPERATORIA</t>
  </si>
  <si>
    <t>PROGRAMA DE SUBESPECIALIDAD EN ENFERMEDADES RESPIRATORIAS Y MEDICINA INTENSIVA DEL ADULTO</t>
  </si>
  <si>
    <t>TEOLOGIA PLAN COMUN</t>
  </si>
  <si>
    <t>PROGRAMA DE ESPECIALIDAD MEDICA EN MEDICINA INTERNA</t>
  </si>
  <si>
    <t>PROGRAMA DE SUBESPECIALIDAD MEDICA EN NUTRICION CLINICA Y DIABETOLOGIA</t>
  </si>
  <si>
    <t>LICENCIATURA EN LETRAS MENCION LINGÜISTICA Y LITERATURA HISPANICA</t>
  </si>
  <si>
    <t>LICENCIATURA EN LETRAS MENCION LINGÜISTICA Y LITERATURA INGLESA</t>
  </si>
  <si>
    <t>TRADUCTOR DEL INGLES AL ESPAÑOL</t>
  </si>
  <si>
    <t>PEDAGOGIA EN EDUCACION MEDIA EN FISICA</t>
  </si>
  <si>
    <t>PEDAGOGIA EN EDUCACION MEDIA EN QUIMICA</t>
  </si>
  <si>
    <t>PLANIFICACION URBANA</t>
  </si>
  <si>
    <t>PROGRAMA DE SUBESPECIALIDAD MEDICA EN INFECTOLOGIA PEDIATRICA</t>
  </si>
  <si>
    <t>TEOLOGIA PASTORAL</t>
  </si>
  <si>
    <t>COLLEGE ARTES Y HUMANIDADES (LICENCIATURA)</t>
  </si>
  <si>
    <t>PROGRAMA DE SUBESPECIALIDAD MEDICA EN MEDICINA DE LA ADOLESCENCIA</t>
  </si>
  <si>
    <t>PROGRAMA DE FORMACION PEDAGOGICA PARA LICENCIADOS</t>
  </si>
  <si>
    <t>COLLEGE CIENCIAS SOCIALES (LICENCIATURA)</t>
  </si>
  <si>
    <t>COLLEGE CIENCIAS NATURALES Y MATEMATICAS (LICENCIATURA)</t>
  </si>
  <si>
    <t>LICENCIATURA EN ESTUDIOS PASTORALES</t>
  </si>
  <si>
    <t>LICENCIATURA EN ESTUDIOS PASTORALES CON MENCION EN HUMANIDADES</t>
  </si>
  <si>
    <t>PROGRAMA DE POSTGRADO EN CIENCIAS DE LA AGRICULTURA</t>
  </si>
  <si>
    <t>PROGRAMA DE SUBESPECIALIDAD MEDICA EN RADIOLOGIA PEDIATRICA</t>
  </si>
  <si>
    <t>CONSEJERIA EDUCACIONAL Y VOCACIONAL PARA LA EDUCACION GENERAL BASICA</t>
  </si>
  <si>
    <t>PROGRAMA DE SUBESPECIALIDAD MEDICA EN ARRITMOLOGIA Y ELECTROFISIOLOGIA CARDIACA</t>
  </si>
  <si>
    <t>PEDAGOGIA EN RELIGION Y MORAL</t>
  </si>
  <si>
    <t>MATEMATICA/ESTADISTICA</t>
  </si>
  <si>
    <t>PROGRAMA DE ESPECIALIDAD MEDICA EN CIRUGIA PEDIATRICA</t>
  </si>
  <si>
    <t>PROGRAMA DE ESPECIALIDAD MEDICA EN INMUNOLOGIA, ALERGIA Y REUMATOLOGIA PEDIATRICA</t>
  </si>
  <si>
    <t>PROGRAMA DE ESPECIALIDAD MEDICA EN PSIQUIATRIA DE ENLACE Y MEDICINA PSICOSOMATICA</t>
  </si>
  <si>
    <t>PROGRAMA DE ESPECIALIDAD MEDICA EN NEURORRADIOLOGIA DIAGNOSTICA</t>
  </si>
  <si>
    <t>ESPECIALIDAD ODONTOLOGICA EN ORTODONCIA Y ORTOPEDIA MAXILOFACIAL</t>
  </si>
  <si>
    <t>PROGRAMA DE SUBESPECIALIDAD MEDICA EN ONCOLOGIA MEDICA</t>
  </si>
  <si>
    <t>PROGRAMA DE SUBESPECIALIDAD MEDICA EN HEMOSTASIA Y TROMBOSIS</t>
  </si>
  <si>
    <t>PROGRAMA DE SUBESPECIALIDAD MEDICA EN HEMATOLOGIA Y ONCOLOGIA PEDIATRICA</t>
  </si>
  <si>
    <t>PROGRAMA DE SUBESPECIALIDAD MEDICA EN MEDICINA MATERNO FETAL</t>
  </si>
  <si>
    <t>LICENCIATURA EN TEOLOGIA</t>
  </si>
  <si>
    <t>LICENCIATURA EN ESTETICA</t>
  </si>
  <si>
    <t>ESPECIALIDAD MEDICA EN PEDIATRIA</t>
  </si>
  <si>
    <t>ESPECIALIDAD MEDICA EN PSIQUIATRIA DE ADULTOS</t>
  </si>
  <si>
    <t>ESPECIALIZACION EN PERINATOLOGIA PARA MATRONAS</t>
  </si>
  <si>
    <t>INGENIERIA AGROINDUSTRIAL</t>
  </si>
  <si>
    <t>INGENIERIA CIVIL-PLAN COMUN</t>
  </si>
  <si>
    <t>TRADUCCION EN IDIOMA EXTRANJERO</t>
  </si>
  <si>
    <t>QUIMICO ANALISTA</t>
  </si>
  <si>
    <t>ESPECIALIDAD MEDICA EN NEONATOLOGIA</t>
  </si>
  <si>
    <t>INGENIERIA DE EJECUCION EN AGROINDUSTRIAS</t>
  </si>
  <si>
    <t>ESPECIALIDAD EN COLOPROCTOLOGIA</t>
  </si>
  <si>
    <t>ESPECIALIDAD MEDICA EN NEUROLOGIA DE ADULTOS</t>
  </si>
  <si>
    <t>ESPECIALIDAD MEDICA EN PEDIATRIA MENCION MEDICINA INTENSIVA</t>
  </si>
  <si>
    <t>ESPECIALIDAD MEDICA EN OTORRINOLARINGOLOGIA</t>
  </si>
  <si>
    <t>ESPECIALIDAD EN CIRUGIA CARDIOVASCULAR</t>
  </si>
  <si>
    <t>INGENIERIA DE EJECUCION FORESTAL</t>
  </si>
  <si>
    <t>PEDAGOGIA EN CIENCIAS NATURALES Y BIOLOGIA</t>
  </si>
  <si>
    <t>TECNICO UNIVERSITARIO FORESTAL</t>
  </si>
  <si>
    <t>TOPOGRAFIA</t>
  </si>
  <si>
    <t>PEDAGOGIA EN MATEMATICAS Y EDUCACION TECNOLOGICA</t>
  </si>
  <si>
    <t>INGENIERIA GEOMATICA</t>
  </si>
  <si>
    <t>INGENIERIA DE EJECUCION EN GEOMENSURA PROGRAMA ESPECIAL DE TITULACION</t>
  </si>
  <si>
    <t>ESPECIALIDAD MEDICA EN PSIQUIATRIA DEL NIÑO Y DEL ADOLESCENTE</t>
  </si>
  <si>
    <t>ESPECIALIDAD MEDICA EN TRAUMATOLOGIA Y ORTOPEDIA</t>
  </si>
  <si>
    <t>ESPECIALIZACION EN ENFERMERIA EN GERIATRIA</t>
  </si>
  <si>
    <t>PEDAGOGIA EN EDUCACION FISICA-DAMAS</t>
  </si>
  <si>
    <t>EDUCACION DIFERENCIAL MENCION DEFICIENCIA MENTAL</t>
  </si>
  <si>
    <t>PEDAGOGIA EN IDIOMA EXTRANJERO</t>
  </si>
  <si>
    <t>ESPECIALIZACION EN IMPLANTOLOGIA CON MENCION EN RECONSTRUCCION, PROTESICA Y ESTETICAMENTE GUIADA</t>
  </si>
  <si>
    <t>INGENIERIA EN BIOTECNOLOGIA VEGETAL</t>
  </si>
  <si>
    <t>LICENCIATURA EN ARTES PLASTICAS MENCION ESCULTURA</t>
  </si>
  <si>
    <t>LICENCIATURA EN ARTES PLASTICAS MENCION GRABADO</t>
  </si>
  <si>
    <t>LICENCIATURA EN ARTES PLASTICAS MENCION PINTURA</t>
  </si>
  <si>
    <t>LICENCIATURA EN ARTES PLASTICAS</t>
  </si>
  <si>
    <t>PEDAGOGIA EN BIOLOGIA</t>
  </si>
  <si>
    <t>LICENCIATURA EN CIENCIAS FISICAS</t>
  </si>
  <si>
    <t>PROGRAMA ESPECIAL DE TITULACION EN INGENIERIA DE EJECUCION EN GEOMENSURA</t>
  </si>
  <si>
    <t>PROGRAMA ESPECIAL DE TITULACION EN INGENIERIA DE EJECUCION FORESTAL</t>
  </si>
  <si>
    <t>PEDAGOGIA EN EDUCACION FISICA-VARONES</t>
  </si>
  <si>
    <t>PEDAGOGIA EN ESPAÑOL</t>
  </si>
  <si>
    <t>INGENIERIA DE EJECUCION EN GESTION PESQUERA</t>
  </si>
  <si>
    <t>CIENCIAS FISICAS Y ASTRONOMICAS</t>
  </si>
  <si>
    <t>LICENCIATURA EN HUMANIDADES MENCION ESPAÑOL</t>
  </si>
  <si>
    <t>INGENIERIA CIVIL AGRICOLA</t>
  </si>
  <si>
    <t>MEDICO ESPECIALISTA EN CIRUGIA GENERAL</t>
  </si>
  <si>
    <t>MEDICO ESPECIALISTA EN UROLOGIA</t>
  </si>
  <si>
    <t>LICENCIATURA EN ANTROPOLOGIA</t>
  </si>
  <si>
    <t>LICENCIATURA EN ARTES PLASTICAS ESCULTURA GRAFICA Y PINTURA</t>
  </si>
  <si>
    <t>MEDICO ESPECIALISTA ORTOPEDIA Y CIRUGIA INFANTIL</t>
  </si>
  <si>
    <t>ESPECIALIZACION EN ENFERMERIA EN DIALISIS Y TRANSPLANTE RENAL</t>
  </si>
  <si>
    <t>ESPECIALIZACION EN ENFERMERIA EN CUIDADOS INTENSIVOS DEL ADULTO</t>
  </si>
  <si>
    <t>ESPECIALIZACION EN CIRUGIA BUCAL Y CIRUGIA MAXILO FACIAL</t>
  </si>
  <si>
    <t>PEDAGOGIA EN CIENCIAS NATURALES Y FISICA</t>
  </si>
  <si>
    <t>PEDAGOGIA EN CIENCIAS NATURALES Y QUIMICA</t>
  </si>
  <si>
    <t>LICENCIATURA EN HUMANIDADES MENCION HISTORIA</t>
  </si>
  <si>
    <t>PEDAGOGIA EN EDUCACION DIFERENCIAL PROGRAMA ESPECIAL DE TITULACION</t>
  </si>
  <si>
    <t>LICENCIATURA EN HUMANIDADES MENCION FILOSOFIA</t>
  </si>
  <si>
    <t>ESPECIALIZACION EN ENFERMERIA EN SALUD INFANTIL</t>
  </si>
  <si>
    <t>ESPECIALIZACION EN IMAGENOLOGIA DIAGNOSTICA Y TERAPEUTICA</t>
  </si>
  <si>
    <t>MEDICO ESPECIALISTA EN OFTALMOLOGIA</t>
  </si>
  <si>
    <t>LICENCIATURA EN QUIMICA-QUIMICO</t>
  </si>
  <si>
    <t>ESPECIALIDAD MEDICA EN ANATOMIA PATOLOGICA</t>
  </si>
  <si>
    <t>ESPECIALIDAD MEDICA EN ANESTESIOLOGIA</t>
  </si>
  <si>
    <t>ESPECIALIDAD MEDICA EN CARDIOLOGIA DE ADULTOS</t>
  </si>
  <si>
    <t>ESPECIALIDAD MEDICA EN CIRUGIA VASCULAR</t>
  </si>
  <si>
    <t>ESPECIALIDAD MEDICA EN MEDICINA FAMILIAR</t>
  </si>
  <si>
    <t>ESPECIALIZACION EN REHABILITACION ORAL CON MENCION EN PROTESIS</t>
  </si>
  <si>
    <t>INGENIERIA CIVIL DE MATERIALES</t>
  </si>
  <si>
    <t>INGENIERIA EN BIOTECNOLOGIA MARINA Y ACUICULTURA</t>
  </si>
  <si>
    <t>INGENIERIA DE EJECUCION EN SOFTWARE</t>
  </si>
  <si>
    <t>TECNICO UNIVERSITARIO EN QUIMICA CON MENCION EN QUIMICA INDUSTRIAL</t>
  </si>
  <si>
    <t>TECNICO UNIVERSITARIO EN DISEÑO Y PRODUCCION INDUSTRIAL EN MOLDES Y MATRICES</t>
  </si>
  <si>
    <t>INGENIERIA DE EJECUCION EN MECANICA DE PROCESOS Y MANTENIMIENTO INDUSTRIAL</t>
  </si>
  <si>
    <t>INGENIERIA EJECUCION EN CONTROL E INSTRUMENTACION INDUSTRIAL</t>
  </si>
  <si>
    <t>INGENIERIA EJECUCION EN GESTION INDUSTRIAL</t>
  </si>
  <si>
    <t>INGENIERIA DE EJECUCION INFORMATICA</t>
  </si>
  <si>
    <t>INGENIERIA EJECUCION EN SISTEMAS COMPUTACIONALES</t>
  </si>
  <si>
    <t>INGENIERIA EJECUCION EN SOFTWARE</t>
  </si>
  <si>
    <t>INGENIERIA EN MECANICA INDUSTRIAL</t>
  </si>
  <si>
    <t>INGENIERIA DE EJECUCION EN GESTION DE LA CALIDAD</t>
  </si>
  <si>
    <t>INGENIERIA DE EJECUCION METALURGIA</t>
  </si>
  <si>
    <t>INGENIERIA DE EJECUCION QUIMICA MENCION CONTROL</t>
  </si>
  <si>
    <t>TECNICO UNIVERSITARIO EN CONTROL MEDIO AMBIENTE</t>
  </si>
  <si>
    <t>TECNICO UNIVERSITARIO DIBUJANTE PROYECTISTA</t>
  </si>
  <si>
    <t>LICENCIATURA EN CIENCIAS MENCION FISICA</t>
  </si>
  <si>
    <t>LICENCIATURA EN CIENCIAS MENCION MATEMATICAS</t>
  </si>
  <si>
    <t>LICENCIATURA EN CIENCIAS MENCION QUIMICA</t>
  </si>
  <si>
    <t>INGENIERIA EJECUCION EN PROYECTOS DE INGENIERIA</t>
  </si>
  <si>
    <t>TECNICO UNIVERSITARIO INDUSTRIAL EN MECANICA DE MANTENIMIENTO</t>
  </si>
  <si>
    <t>TECNICO UNIVERSITARIO EN MECANICA DE PROCESOS Y MANTENIMIENTO INDUSTRIAL</t>
  </si>
  <si>
    <t>TECNICO UNIVERSITARIO EN PROYECTO Y DISEÑO MECANICO</t>
  </si>
  <si>
    <t>TECNICO UNIVERSITARIO EN QUIMICA ANALITICA</t>
  </si>
  <si>
    <t>PILOTO COMERCIAL</t>
  </si>
  <si>
    <t>TECNICO UNIVERSITARIO EN MATRICERIA PARA PLASTICOS Y METALES</t>
  </si>
  <si>
    <t>TECNICO UNIVERSITARIO EN CONTROL DE ALIMENTOS</t>
  </si>
  <si>
    <t>INGENIERIA DE EJECUCION MECANICA DE PROCESOS Y MANTENIMIENTO INDUSTRIAL</t>
  </si>
  <si>
    <t>INGENIERIA DE EJECUCION EN CONTROL E INSTRUMENTACION INDUSTRIAL</t>
  </si>
  <si>
    <t>INGENIERIA EN CONSTRUCCION LICENCIADO EN CIENCIAS DE LA CONSTRUCCION</t>
  </si>
  <si>
    <t>INGENIERIA EN FABRICACION Y DISEÑO INDUSTRIAL</t>
  </si>
  <si>
    <t>TECNICO UNIVERSITARIO INDUSTRIAL MENCION INSTRUMENTACION Y CONTROL</t>
  </si>
  <si>
    <t>INGENIERIA DE EJECUCION QUIMICO MENCION CONTROL</t>
  </si>
  <si>
    <t>NIVELACION PARA INGENIERIA DE EJECUCION</t>
  </si>
  <si>
    <t>TECNICO UNIVERSITARIO EN QUIMICA CON MENCION EN QUIMICA ANALITICA</t>
  </si>
  <si>
    <t>TECNICO UNIVERSITARIO EN PROGRAMACION DE COMPUTADORES</t>
  </si>
  <si>
    <t>INGENIERIA DE EJECUCION EN GESTION INDUSTRIAL</t>
  </si>
  <si>
    <t>INGENIERIA DE EJECUCION EN PROYECTOS ESTRUCTURALES</t>
  </si>
  <si>
    <t>TECNICO UNIVERSITARIO INDUSTRIAL MENCION MECANICA DE MANTENIMIENTO</t>
  </si>
  <si>
    <t>INGENIERIA DE EJECUCION EN GESTION Y CONTROL AMBIENTAL</t>
  </si>
  <si>
    <t>TECNICO UNIVERSITARIO EN PROYECTO Y DISEÑO ESTRUCTURAL</t>
  </si>
  <si>
    <t>PEDAGOGIA EDUCACION BASICA</t>
  </si>
  <si>
    <t>INGENIERIA CIVIL METALURGIA EXTRACTIVA</t>
  </si>
  <si>
    <t>INGENIERIA DE EJECUCION EN BIOPROCESOS</t>
  </si>
  <si>
    <t>PEDAGOGIA EN FISICA Y/O LICENCIATURA EN FISICA</t>
  </si>
  <si>
    <t>DISEÑO (INGRESO COMUN)</t>
  </si>
  <si>
    <t>PEDAGOGIA EN BIOLOGIA Y CIENCIAS NATURALES Y/O LICENCIATURA EN BIOLOGIA</t>
  </si>
  <si>
    <t>PEDAGOGIA EN HISTORIA, GEOGRAFIA Y CIENCIAS SOCIALES Y/O LICENCIATURA EN HISTORIA</t>
  </si>
  <si>
    <t>BACHILLER CANONICO EN TEOLOGIA</t>
  </si>
  <si>
    <t>INGENIERIA EN ACUICULTURA O INGENIERIA PESQUERA</t>
  </si>
  <si>
    <t>INGENIERIA PESQUERA</t>
  </si>
  <si>
    <t>PEDAGOGIA EN INGLES Y/O LICENCIATURA EN LENGUA Y LITERATURA INGLESA</t>
  </si>
  <si>
    <t>INTERPRETACION O TRADUCCION INGLES-ESPAÑOL</t>
  </si>
  <si>
    <t>INTERPRETE MUSICAL MENCION INSTRUMENTO PRINCIPAL</t>
  </si>
  <si>
    <t>PEDAGOGIA EN MATEMATICAS Y/O LICENCIATURA EN MATEMATICAS</t>
  </si>
  <si>
    <t>PEDAGOGIA EN MUSICA Y/O LICENCIATURA EN CIENCIAS Y ARTES MUSICALES</t>
  </si>
  <si>
    <t>PEDAGOGIA EN EDUCACION ESPECIAL</t>
  </si>
  <si>
    <t>LICENCIATURA EN CIENCIAS RELIGIOSAS Y ESTUDIOS PASTORALES</t>
  </si>
  <si>
    <t>LICENCIATURA EN ESTUDIOS TEOLOGICOS, BIBLICOS Y DIALOGO ECUMENICO</t>
  </si>
  <si>
    <t>BIOLOGO</t>
  </si>
  <si>
    <t>PEDAGOGIA EN CASTELLANO Y/O LICENCIATURA EN LINGÜISTICA Y LITERATURA</t>
  </si>
  <si>
    <t>BACHILLERATO Y/O LICENCIATURA EN CIENCIAS RELIGIOSAS</t>
  </si>
  <si>
    <t>PEDAGOGIA EN COMUNICACION EN LENGUA INGLESA</t>
  </si>
  <si>
    <t>PEDAGOGIA EN EDUCACION DIFERENCIAL CON MENCION</t>
  </si>
  <si>
    <t>SUBESPECIALIDAD MEDICA EN HEMATOLOGIA Y ONCOLOGIA INFANTIL</t>
  </si>
  <si>
    <t>ARTES MUSICALES Y SONORAS</t>
  </si>
  <si>
    <t>CREACION AUDIOVISUAL</t>
  </si>
  <si>
    <t>SUBESPECIALIDAD MEDICA EN HEMATOLOGIA</t>
  </si>
  <si>
    <t>PROGRAMA DE FORMACION DE PROFESORES PARA LA EDUCACION TECNICO PROFESIONAL</t>
  </si>
  <si>
    <t>PROGRAMA DE FORMACION PEDAGOGICA PARA PROFESIONALES Y/O LICENCIADOS EN CIENCIAS DE LA NATURALEZA</t>
  </si>
  <si>
    <t>ESPECIALIZACION EN CIENCIAS CLINICAS VETERINARIAS MENCION EQUINOS</t>
  </si>
  <si>
    <t>ESPECIALIZACION EN CIENCIAS CLINICAS VETERINARIAS MENCION PEQUEÑOS ANIMALES</t>
  </si>
  <si>
    <t>INGENIERIA CIVIL ACUSTICA</t>
  </si>
  <si>
    <t>ADMINISTRACION DE EMPRESAS DE TURISMO</t>
  </si>
  <si>
    <t>TECNICO UNIVERSITARIO ASISTENTE EJECUTIVO Y DE GESTION</t>
  </si>
  <si>
    <t>TECNICO UNIVERSITARIO EN ADMINISTRACION CONTABLE Y FINANCIERA</t>
  </si>
  <si>
    <t>INGENIERIA EN CONSERVACION DE RECURSOS NATURALES - INGENIERIA FORESTAL</t>
  </si>
  <si>
    <t>TECNICO UNIVERSITARIO EN TURISMO DE NATURALEZA</t>
  </si>
  <si>
    <t>TECNICO UNIVERSITARIO EN PRODUCCION AGROPECUARIA</t>
  </si>
  <si>
    <t>ESPECIALIZACION EN CIENCIAS CLINICAS VETERINARIAS MENCION PATOLOGIA CLINICA VETERINARIA</t>
  </si>
  <si>
    <t>ESPECIALIZACION EN CIENCIAS CLINICAS VETERINARIAS MENCION RUMIANTES</t>
  </si>
  <si>
    <t>ESPECIALIZACION EN MEDICINA FAMILIAR Y COMUNITARIA</t>
  </si>
  <si>
    <t>TECNICO UNIVERSITARIO EN CONSTRUCCION Y OBRAS CIVILES</t>
  </si>
  <si>
    <t>TECNICO UNIVERSITARIO EN SALMONICULTURA</t>
  </si>
  <si>
    <t>PEDAGOGIA EN EDUCACION BASICA CON MENCIONES</t>
  </si>
  <si>
    <t>INGENIERIA NAVAL</t>
  </si>
  <si>
    <t>INTERPRETACION MUSICAL</t>
  </si>
  <si>
    <t>LICENCIATURA EN CIENCIAS BIOLOGICAS</t>
  </si>
  <si>
    <t>PROGRAMA DE FORMACION PEDAGOGICA PARA PROFESIONALES Y/O LICENCIADOS EN ARTES VISUALES</t>
  </si>
  <si>
    <t>PEDAGOGIA EN EDUCACION FISICA DEPORTES Y RECREACION</t>
  </si>
  <si>
    <t>ESPECIALIZACION EN ANATOMIA PATOLOGICA</t>
  </si>
  <si>
    <t>ESPECIALIZACION EN CIRUGIA</t>
  </si>
  <si>
    <t>SUB ESPECIALIZACION EN NEFROLOGIA</t>
  </si>
  <si>
    <t>ESPECIALIZACION EN OBSTETRICIA Y GINECOLOGIA</t>
  </si>
  <si>
    <t>ESPECIALIZACION EN ORTOPEDIA Y TRAUMATOLOGIA</t>
  </si>
  <si>
    <t>ESPECIALIZACION EN PSIQUIATRIA ADULTO</t>
  </si>
  <si>
    <t>ESPECIALIZACION EN UROLOGIA</t>
  </si>
  <si>
    <t>INGENIERIA EN MADERAS</t>
  </si>
  <si>
    <t>QUIMICA MENCION METALURGIA EXTRACTIVA</t>
  </si>
  <si>
    <t>QUIMICA MENCION QUIMICA AMBIENTAL</t>
  </si>
  <si>
    <t>PEDAGOGIA EN FILOSOFIA Y RELIGION</t>
  </si>
  <si>
    <t>PEDAGOGIA EN INGLES Y TRADUCCION BILINGÜE</t>
  </si>
  <si>
    <t>INGENIERIA DE EJECUCION EN PROCESOS QUIMICOS</t>
  </si>
  <si>
    <t>PEDAGOGIA EN MATEMATICA EN EDUCACION MEDIA</t>
  </si>
  <si>
    <t>LICENCIATURA EN FISICA MENCION ASTRONOMIA</t>
  </si>
  <si>
    <t>FORMACION DE ESPECIALISTA EN CIRUGIA GENERAL</t>
  </si>
  <si>
    <t>FORMACION DE ESPECIALISTA EN PSIQUIATRIA DE ADULTOS</t>
  </si>
  <si>
    <t>FORMACION DE ESPECIALISTA EN PSIQUIATRIA INFANTO JUVENIL</t>
  </si>
  <si>
    <t>FORMACION DE ESPECIALISTA EN NEUROCIRUGIA</t>
  </si>
  <si>
    <t>FORMACION DE ESPECIALISTA EN MEDICINA INTERNA</t>
  </si>
  <si>
    <t>CONTADOR AUDITOR/CONTADOR PUBLICO</t>
  </si>
  <si>
    <t>INGENIERIA CIVIL EN GESTION DE LA CONSTRUCCION</t>
  </si>
  <si>
    <t>LICENCIATURA EN CIENCIAS RELIGIOSAS Y ECLESIASTICAS</t>
  </si>
  <si>
    <t>REGULARIZACION DE TITULO DE PROFESOR DE RELIGION Y ETICA PARA ENSEÑANZA BASICA</t>
  </si>
  <si>
    <t>INGENIERIA EN PROCESOS QUIMICOS</t>
  </si>
  <si>
    <t>PROFESOR DE EDUCACION GENERAL BASICA CON MENCION EN NIVEL BASICO 1 Y 2 (NB1 Y NB2)</t>
  </si>
  <si>
    <t>INGENIERIA EN METALURGIA</t>
  </si>
  <si>
    <t>LICENCIATURA EN CIENCIAS RELIGIOSAS</t>
  </si>
  <si>
    <t>PROSECUCION DE ESTUDIOS CONDUCENTE AL TITULO DE INGENIERIA DE EJECUCION AGROINDUSTRIAL</t>
  </si>
  <si>
    <t>ADMINISTRADOR UNIVERSITARIO DE EMPRESAS</t>
  </si>
  <si>
    <t>PEDAGOGIA EN EDUCACION GENERAL BASICA MENCION MATEMATICA, CIENCIAS SOCIALES, CIENCIAS NATURALES, LENGUAJE Y COMUNICACION</t>
  </si>
  <si>
    <t>PEDAGOGIA EN EDUCACION FISICA CON MENCION</t>
  </si>
  <si>
    <t>PEDAGOGIA EN RELIGION Y FILOSOFIA</t>
  </si>
  <si>
    <t>PEDAGOGIA EN CIENCIAS MENCION EN BIOLOGIA, FISICA, QUIMICA</t>
  </si>
  <si>
    <t>EDUCACION PARVULARIA MENCION: INGLES, LENGUAJE Y COMUNICACION INICIAL, MATEMATICA INICIAL</t>
  </si>
  <si>
    <t>PROGRAMA DE PROSECUCION DE ESTUDIOS INGENIERIA EN EJECUCION EN COMPUTACION E INFORMATICA</t>
  </si>
  <si>
    <t>PROGRAMA DE ESPECIALIDAD EN FUNCION Y DISFUNCION VENTILATORIA PARA KINESIOLOGOS</t>
  </si>
  <si>
    <t>ESPECIALIDAD EN CUIDADOS CRITICOS DEL ADULTO PARA ENFERMERAS/OS</t>
  </si>
  <si>
    <t>PEDAGOGIA EN EDUCACION ESPECIAL CON MENCION</t>
  </si>
  <si>
    <t>INGENIERIA CIVIL GEOLOGICA</t>
  </si>
  <si>
    <t>ESPECIALIDAD MEDICA EN NEUROLOGIA ADULTOS</t>
  </si>
  <si>
    <t>PEDAGOGIA EN EDUCACION MEDIA EN LENGUAJE Y COMUNICACION</t>
  </si>
  <si>
    <t>LICENCIATURA EN CIENCIAS RELIGIOSAS Y ESTUDIOS ECLESIASTICOS</t>
  </si>
  <si>
    <t>PEDAGOGIA MEDIA EN RELIGION Y MORAL</t>
  </si>
  <si>
    <t>PROGRAMA DE FORMACION PEDAGOGICA PARA LICENCIADOS EN HISTORIA</t>
  </si>
  <si>
    <t>PROGRAMA DE FORMACION PEDAGOGICA PARA LICENCIADOS EN CIENCIAS RELIGIOSAS Y ECLESIASTICOS</t>
  </si>
  <si>
    <t>PROGRAMA DE FORMACION PEDAGOGICA PARA LICENCIADOS EN FILOSOFIA</t>
  </si>
  <si>
    <t>INGENIERIA CIVIL EN BIOTECNOLOGIA ACUICOLA</t>
  </si>
  <si>
    <t>PROGRAMA DE CONTINUIDAD DE ESTUDIOS EN INGENIERIA DE EJECUCION EN ADMINISTRACION DE EMPRESAS</t>
  </si>
  <si>
    <t>BIBLIOTECONOMIA Y DOCUMENTACION</t>
  </si>
  <si>
    <t>INGENIERIA DE EJECUCION INDUSTRIAL MENCION MANTENIMIENTO Y LOGISTICA</t>
  </si>
  <si>
    <t>TECNICO UNIVERSITARIO EN EDUCACION DE PARVULOS</t>
  </si>
  <si>
    <t>ESPECIALIDAD MEDICA EN PSIQUIATRIA ADULTOS</t>
  </si>
  <si>
    <t>INGENIERIA CIVIL LOGISTICA</t>
  </si>
  <si>
    <t>QUIMICA MARINA</t>
  </si>
  <si>
    <t>LICENCIATURA EN DERECHO</t>
  </si>
  <si>
    <t>ENSEÑANZA DEL INGLES COMO IDIOMA EXTRANJERO PARA LA EDUCACION PARVULARIA</t>
  </si>
  <si>
    <t>ENSEÑANZA DEL INGLES COMO IDIOMA EXTRANJERO PARA LA EDUCACION BASICA</t>
  </si>
  <si>
    <t>PEDAGOGIA EN EDUCACION MEDIA EN BIOLOGIA Y CIENCIAS NATURALES</t>
  </si>
  <si>
    <t>TECNICO UNIVERSITARIO EN ALIMENTOS</t>
  </si>
  <si>
    <t>TECNICO UNIVERSITARIO EN REFRIGERACION Y CLIMATIZACION INDUSTRIAL</t>
  </si>
  <si>
    <t>PROGRAMA DE CONTINUIDAD DE ESTUDIOS EN INGENIERIA DE EJECUCION EN PREVENCION DE RIESGOS</t>
  </si>
  <si>
    <t>PROGRAMA DE CONTINUIDAD DE ESTUDIOS EN INGENIERIA EN CONSTRUCCION</t>
  </si>
  <si>
    <t>TECNICO UNIVERSITARIO AGROPECUARIO</t>
  </si>
  <si>
    <t>DIRECCION AUDIOVISUAL Y MULTIMEDIA</t>
  </si>
  <si>
    <t>TECNICO UNIVERSITARIO EN MANTENIMIENTO PREDICTIVO</t>
  </si>
  <si>
    <t>INGENIERIA MARITIMO PORTUARIA</t>
  </si>
  <si>
    <t>INGENIERIA EN ACUICULTURA Y PESCA</t>
  </si>
  <si>
    <t>INGENIERIA DE EJECUCION EN ADMINISTRACION DE EMPRESAS MENCION FINANZAS Y COMERCIO INTERNACIONAL</t>
  </si>
  <si>
    <t>LICENCIATURA EN MEDICINA</t>
  </si>
  <si>
    <t>PROGRAMA DE CONTINUIDAD DE ESTUDIOS EN CONSTRUCCION CIVIL</t>
  </si>
  <si>
    <t>TECNICO UNIVERSITARIO EN GASTRONOMIA INTERCULTURAL</t>
  </si>
  <si>
    <t>TECNICO UNIVERSITARIO EN ACTIVIDAD FISICA Y SALUD</t>
  </si>
  <si>
    <t>LICENCIATURA EN ENFERMERIA</t>
  </si>
  <si>
    <t>TECNICO UNIVERSITARIO EN LOGISTICA</t>
  </si>
  <si>
    <t>PROGRAMA DE CONTINUIDAD DE ESTUDIOS EN INGENIERIA DE EJECUCION INDUSTRIAL</t>
  </si>
  <si>
    <t>ADMINISTRADOR DE PROGRAMAS SOCIALES</t>
  </si>
  <si>
    <t>TECNICO UNIVERSITARIO EN TOPOGRAFIA</t>
  </si>
  <si>
    <t>PLAN ESPECIAL CONDUCENTE AL TITULO DE INGENIERO FORESTAL</t>
  </si>
  <si>
    <t>PROGRAMA ESPECIAL DE INGENIERIA INFORMATICA PARA TECNICOS</t>
  </si>
  <si>
    <t>AGRONOMIA, ADM. COMPL. PARA INGENIEROS DE EJEC. AGRICOLA</t>
  </si>
  <si>
    <t>PROGRAMA ESPECIAL DE TITULACION DE INGENIERIA COMERCIAL</t>
  </si>
  <si>
    <t>PROGRAMA ESPECIAL DE TITULACION PEDAGOGIA MEDIA EN ARTES VISUALES</t>
  </si>
  <si>
    <t>PROGRAMA ESPECIAL DE TITULACION TECNICO UNIVERSITARIO EN EDUCACION PARVULARIA</t>
  </si>
  <si>
    <t>DISEÑO DE PRODUCTO</t>
  </si>
  <si>
    <t>PEDAGOGIA EN EDUCACION DIFERENCIAL CON ESPECIALIDAD EN N.E.E.T. Y DEFICIENCIA MENTAL</t>
  </si>
  <si>
    <t>PEDAGOGIA EN EDUCACION BASICA INTERCULTURAL EN CONTEXTO MAPUCHE</t>
  </si>
  <si>
    <t>PEDAGOGIA MEDIA EN MATEMATICA</t>
  </si>
  <si>
    <t>PEDAGOGIA EN RELIGION Y ORIENTACION EDUCACIONAL</t>
  </si>
  <si>
    <t>BIOLOGIA EN GESTION DE RECURSOS NATURALES</t>
  </si>
  <si>
    <t>TECNICO UNIVERSITARIO EN PREPARACION FISICA</t>
  </si>
  <si>
    <t>TECNICO UNIVERSITARIO EN PREVENCION DE RIESGOS Y MEDIO AMBIENTE</t>
  </si>
  <si>
    <t>TECNICO UNIVERSITARIO EN REDES Y TELECOMUNICACIONES</t>
  </si>
  <si>
    <t>TECNICO UNIVERSITARIO EN TOPOGRAFIA Y GEOMENSURA</t>
  </si>
  <si>
    <t>PEDAGOGIA MEDIA EN CIENCIAS NATURALES Y BIOLOGIA</t>
  </si>
  <si>
    <t>PEDAGOGIA EN EDUCACION BASICA CON MENCION</t>
  </si>
  <si>
    <t>PEDAGOGIA EN RELIGION MODALIDAD PARALELA</t>
  </si>
  <si>
    <t>PROGRAMA ESPECIAL DE TITULACION DE INGENIERIA EN ACUICULTURA</t>
  </si>
  <si>
    <t>PLAN ACADEMICO DE TITULACION ESPECIAL DE AGRONOMIA, PARA TECNICOS AGRICOLAS</t>
  </si>
  <si>
    <t>PROGRAMA ESPECIAL DE TITULACION DE INGENIERIA COMERCIAL PARA TECNICOS</t>
  </si>
  <si>
    <t>INGENIERIA DE EJECUCION EN AGRONOMIA</t>
  </si>
  <si>
    <t>TECNICO EXPERTO AGRARIO</t>
  </si>
  <si>
    <t>INGENIERIA DE EJECUCION EN AGRONEGOCIOS</t>
  </si>
  <si>
    <t>INGENIERIA EN MAQUINARIA, VEHICULOS AUTOMOTRICES Y SISTEMAS ELECTRONICOS</t>
  </si>
  <si>
    <t>ADMINISTRACION GASTRONOMICA INTERNACIONAL</t>
  </si>
  <si>
    <t>INGENIERIA EN TELECOMUNICACIONES, CONECTIVIDAD Y REDES</t>
  </si>
  <si>
    <t>INGENIERIA AGRICOLA</t>
  </si>
  <si>
    <t>INGENIERIA EN PREVENCION DE RIESGOS, CALIDAD Y AMBIENTE</t>
  </si>
  <si>
    <t>INGENIERIA EN MAQUINARIA PESADA Y VEHICULOS AUTOMOTRICES</t>
  </si>
  <si>
    <t>INGENIERIA EN MAQUINARIA Y VEHICULOS AUTOMOTRICES</t>
  </si>
  <si>
    <t>INGENIERIA MECANICA EN MANTENIMIENTO INDUSTRIAL</t>
  </si>
  <si>
    <t>DISEÑO GRAFICO PROFESIONAL</t>
  </si>
  <si>
    <t>ADMINISTRACION TURISTICA INTERNACIONAL</t>
  </si>
  <si>
    <t>INGENIERIA AGRICOLA MENCION GANADERIA</t>
  </si>
  <si>
    <t>ADMINISTRACION DE EMPRESAS TURISTICAS MENCION TURISMO AVENTURA</t>
  </si>
  <si>
    <t>ADMINISTRACION EN ALIMENTACION COLECTIVA</t>
  </si>
  <si>
    <t>ADMINISTRACION DE EMPRESAS TURISTICAS MENCION VIAJES Y TURISMO</t>
  </si>
  <si>
    <t>ADMINISTRACION EN HOTELERIA Y SERVICIOS</t>
  </si>
  <si>
    <t>INGENIERIA EN CLIMATIZACION</t>
  </si>
  <si>
    <t>DISEÑO DE MODA</t>
  </si>
  <si>
    <t>ADMINISTRACION DE HOTELES Y RESTAURANTES</t>
  </si>
  <si>
    <t>INGENIERIA EN PRODUCCION GANADERA</t>
  </si>
  <si>
    <t>INGENIERIA MECANICA EN PRODUCCION INDUSTRIAL</t>
  </si>
  <si>
    <t>DISEÑO INDUSTRIAL DE MOBILIARIO Y PRODUCTO</t>
  </si>
  <si>
    <t>INGENIERIA EN QUIMICA INDUSTRIAL</t>
  </si>
  <si>
    <t>INGENIERIA EN REFRIGERACION</t>
  </si>
  <si>
    <t>CONSTRUCCION CIVIL MENCION EDIFICACION</t>
  </si>
  <si>
    <t>INGENIERIA EN PROYECTOS INDUSTRIALES</t>
  </si>
  <si>
    <t>INGENIERO CONSTRUCTOR</t>
  </si>
  <si>
    <t>INGENIERIA EN ADMINISTRACION INDUSTRIAL MENCION PROCESOS PRODUCTIVOS</t>
  </si>
  <si>
    <t>INGENIERIA EN ADMINISTRACION INDUSTRIAL MENCION LOGISTICA</t>
  </si>
  <si>
    <t>INGENIERIA EN ADMINISTRACION INDUSTRIAL MENCION CALIDAD</t>
  </si>
  <si>
    <t>INGENIERIA EN COMERCIO EXTERIOR</t>
  </si>
  <si>
    <t>TECNICO DE NIVEL SUPERIOR EN OPERACIONES INDUSTRIALES Y AGRICOLAS</t>
  </si>
  <si>
    <t>TECNICO DE NIVEL SUPERIOR EN ADMINISTRACION MENCION GESTION TURISTICA</t>
  </si>
  <si>
    <t>INGENIERIA EN EJECUCION INFORMATICA</t>
  </si>
  <si>
    <t>TECNICO DE NIVEL SUPERIOR EN COMPUTACION E INFORMATICA GESTION EN REDES</t>
  </si>
  <si>
    <t>TECNICO DE NIVEL SUPERIOR EN ADMINISTRACION Y FINANZAS</t>
  </si>
  <si>
    <t>TECNICO DE NIVEL SUPERIOR EN ADMINISTRACION Y LOGISTICA</t>
  </si>
  <si>
    <t>TECNICO DE NIVEL SUPERIOR EN COMERCIO INTERNACIONAL</t>
  </si>
  <si>
    <t>TECNICO DE NIVEL SUPERIOR EN ADMINISTRACION DE EMPRESAS GESTION LOGISTICA</t>
  </si>
  <si>
    <t>TECNICO DE NIVEL SUPERIOR EN ASISTENTE DE AULA Y PARADOCENCIA</t>
  </si>
  <si>
    <t>INGENIERIA EN GESTION DE CALIDAD Y CONTROL DE SISTEMAS</t>
  </si>
  <si>
    <t>TECNICO DE NIVEL SUPERIOR EN GESTION DE CALIDAD Y MEDIO AMBIENTE</t>
  </si>
  <si>
    <t>TECNICO DE NIVEL SUPERIOR EN PROCESOS INDUSTRIALES Y GESTION ADMINISTRATIVA</t>
  </si>
  <si>
    <t>TECNICO DE NIVEL SUPERIOR EN TRADUCCION INGLES/ESPAÑOL</t>
  </si>
  <si>
    <t>INGENIERIA EN ADMINISTRACION DE EMPRESAS GESTION RECURSOS HUMANOS</t>
  </si>
  <si>
    <t>TECNICO DE NIVEL SUPERIOR EN ADMINISTRACION DE EMPRESAS GESTION RECURSOS HUMANOS</t>
  </si>
  <si>
    <t>TECNICO DE NIVEL SUPERIOR EN ADMINISTRACION MARKETING Y VENTAS</t>
  </si>
  <si>
    <t>TECNICO DE NIVEL SUPERIOR EN ADMINISTRACION DE EMPRESAS MENCION RECURSOS HUMANOS</t>
  </si>
  <si>
    <t>INGENIERIA EN ADMINISTRACION GESTION FINANCIERA</t>
  </si>
  <si>
    <t>INGENIERIA EN MINERIA</t>
  </si>
  <si>
    <t>TECNICO DE NIVEL SUPERIOR EN TRABAJO SOCIAL GESTION EN ADULTO MAYOR</t>
  </si>
  <si>
    <t>TECNICO DE NIVEL SUPERIOR EN EDUCACION EXTRA ESCOLAR EN DEPORTE Y RECREACION</t>
  </si>
  <si>
    <t>TECNICO DE NIVEL SUPERIOR EN TRABAJO SOCIAL</t>
  </si>
  <si>
    <t>TECNICO DE NIVEL SUPERIOR EN ADMINISTRACION PUBLICA</t>
  </si>
  <si>
    <t>INGENIERIA EN ADMINISTRACION DE EMPRESAS FINANCIERAS PEV</t>
  </si>
  <si>
    <t>INGENIERIA FINANCIERA CE-PEV</t>
  </si>
  <si>
    <t>INGENIERIA FINANCIERA PEV</t>
  </si>
  <si>
    <t>TECNICO EN ADMINISTRACION DE EMPRESAS FINANCIERAS PEV</t>
  </si>
  <si>
    <t>CONTADOR AUDITOR CON MENCION BANCA E INSTITUCIONES FINANCIERAS</t>
  </si>
  <si>
    <t>TECNICO EN ADMINISTRACION DE EMPRESAS FINANCIERAS</t>
  </si>
  <si>
    <t>CONTADOR DE EMPRESAS FINANCIERAS</t>
  </si>
  <si>
    <t>INGENIERIA EN ADMINISTRACION DE EMPRESAS FINANCIERAS</t>
  </si>
  <si>
    <t>INGENIERIA FINANCIERA CE</t>
  </si>
  <si>
    <t>CONTADOR AUDITOR CON MENCION BANCA E INSTITUCIONES FINANCIERAS CE</t>
  </si>
  <si>
    <t>INGENIERIA EN ADMINISTRACION DE EMPRESAS FINANCIERAS CE</t>
  </si>
  <si>
    <t>TECNICO FINANCIERO</t>
  </si>
  <si>
    <t>CONTADOR AUDITOR CON MENCION BANCA E INSTITUCIONES FINANCIERAS CE-PEV</t>
  </si>
  <si>
    <t>TECNICO EN GESTION DE SERVICIOS FINANCIEROS</t>
  </si>
  <si>
    <t>INGENIERIA FINANCIERA</t>
  </si>
  <si>
    <t>TECNICO EN OPERACIONES FINANCIERAS Y BANCARIAS</t>
  </si>
  <si>
    <t>CONTADOR AUDITOR CON MENCION BANCA E INSTITUCIONES FINANCIERAS PEV</t>
  </si>
  <si>
    <t>INGENIERIA EN ADMINISTRACION DE EMPRESAS FINANCIERAS CE-PEV</t>
  </si>
  <si>
    <t>INGENIERIA EN ADMINISTRACION MENCION MARKETING O FINANZAS</t>
  </si>
  <si>
    <t>INGENIERIA EN INFORMATICA MENCION ANALITICA AVANZADA O SEGURIDAD</t>
  </si>
  <si>
    <t>TECNICO DE NIVEL SUPERIOR EN ADMINISTRACION DE EMPRESAS MENCION MARKETING O FINANZAS O RECURSOS HUMANOS</t>
  </si>
  <si>
    <t>TECNICO EN ADMINISTRACION DE EMPRESAS</t>
  </si>
  <si>
    <t>TECNICO DE NIVEL SUPERIOR EN GESTION TURISTICA</t>
  </si>
  <si>
    <t>TECNICO JURIDICO EN GESTION JUDICIAL</t>
  </si>
  <si>
    <t>PEDAGOGIA EN EDUCACION GENERAL BASICA MENCION LENGUAJE Y MATEMATICAS</t>
  </si>
  <si>
    <t>TECNICO DE NIVEL SUPERIOR EN GESTION DE RECURSOS HUMANOS</t>
  </si>
  <si>
    <t>TECNICO DE NIVEL SUPERIOR EN GESTION DE MARKETING</t>
  </si>
  <si>
    <t>TECNICO DE NIVEL SUPERIOR EN COMERCIO EXTERIOR</t>
  </si>
  <si>
    <t>INGENIERIA EN ADMINISTRACION PUBLICA Y MUNICIPAL</t>
  </si>
  <si>
    <t>TECNICO DE NIVEL SUPERIOR EN SERVICIO SOCIAL</t>
  </si>
  <si>
    <t>INGENIERIA EN ADMINISTRACION MENCION MARKETING, FINANZAS, RECURSOS HUMANOS</t>
  </si>
  <si>
    <t>TECNICO DE ENFERMERIA DE NIVEL SUPERIOR MENCION HOSPITALARIA O ATENCION PRIMARIA</t>
  </si>
  <si>
    <t>TECNICO DE NIVEL SUPERIOR EN CONTROL DE GESTION</t>
  </si>
  <si>
    <t>TECNICO DE NIVEL SUPERIOR EN GESTION FINANCIERA</t>
  </si>
  <si>
    <t>EDUCACION PARVULARIA MENCION LENGUAJE Y CIENCIAS</t>
  </si>
  <si>
    <t>TECNICO DE NIVEL SUPERIOR EN GESTION JUDICIAL</t>
  </si>
  <si>
    <t>TECNICO EN ANIMACION DIGITAL</t>
  </si>
  <si>
    <t>TECNICO EN LOGISTICA</t>
  </si>
  <si>
    <t>TECNICO DE ENFERMERIA DE NIVEL SUPERIOR</t>
  </si>
  <si>
    <t>TECNICO EN EDUCACION DIFERENCIAL</t>
  </si>
  <si>
    <t>TECNICO EN PUBLICIDAD</t>
  </si>
  <si>
    <t>PUBLICIDAD EN MARKETING DIGITAL</t>
  </si>
  <si>
    <t>TECNICO EN EDUCACION PARVULARIA Y PRIMER CICLO BASICO</t>
  </si>
  <si>
    <t>PEDAGOGIA EN EDUCACION RELIGIOSA</t>
  </si>
  <si>
    <t>INGENIERIA EN AUTOMATIZACION DE PROCESOS INDUSTRIALES</t>
  </si>
  <si>
    <t>ILUSTRACION</t>
  </si>
  <si>
    <t>COMERCIO EXTERIOR</t>
  </si>
  <si>
    <t>INGENIERIA EN ADMINISTRACION PEV</t>
  </si>
  <si>
    <t>INGENIERIA EN ELECTRICIDAD Y ELECTRONICA</t>
  </si>
  <si>
    <t>ANALISTA PROGRAMADOR COMPUTACIONAL</t>
  </si>
  <si>
    <t>ADMINISTRACION DE REDES COMPUTACIONALES</t>
  </si>
  <si>
    <t>TECNICO AGRICOLA</t>
  </si>
  <si>
    <t>TECNICO EN MECANICA AUTOMOTRIZ Y AUTOTRONICA</t>
  </si>
  <si>
    <t>TECNICO DE ENFERMERIA</t>
  </si>
  <si>
    <t>GASTRONOMIA</t>
  </si>
  <si>
    <t>CONTABILIDAD GENERAL MENCION LEGISLACION TRIBUTARIA</t>
  </si>
  <si>
    <t>TECNICO DE LABORATORIO CLINICO Y BANCO DE SANGRE</t>
  </si>
  <si>
    <t>FISIOTERAPEUTA DEPORTIVO</t>
  </si>
  <si>
    <t>PREPARADOR FISICO</t>
  </si>
  <si>
    <t>TECNICO JURIDICO</t>
  </si>
  <si>
    <t>TECNICO EN TELECOMUNICACIONES</t>
  </si>
  <si>
    <t>INGENIERIA EN CONECTIVIDAD Y REDES</t>
  </si>
  <si>
    <t>DIBUJO Y MODELAMIENTO ARQUITECTONICO Y ESTRUCTURAL</t>
  </si>
  <si>
    <t>TECNICO EN MANTENIMIENTO ELECTROMECANICO</t>
  </si>
  <si>
    <t>TECNICO ANALISTA EN CONTROL AMBIENTAL</t>
  </si>
  <si>
    <t>TECNICO EN TURISMO Y HOTELERIA</t>
  </si>
  <si>
    <t>TECNICO EN MAQUINARIA Y VEHICULOS PESADOS</t>
  </si>
  <si>
    <t>INGENIERIA EN MECANICA AUTOMOTRIZ Y AUTOTRONICA</t>
  </si>
  <si>
    <t>ADMINISTRACION DE RECURSOS HUMANOS</t>
  </si>
  <si>
    <t>ADMINISTRACION DE EMPRESAS MENCION MARKETING</t>
  </si>
  <si>
    <t>TECNICO VETERINARIO</t>
  </si>
  <si>
    <t>ADMINISTRACION FINANCIERA PEV</t>
  </si>
  <si>
    <t>ADMINISTRACION DE RECURSOS HUMANOS PEV</t>
  </si>
  <si>
    <t>TURISMO TECNICO MENCION EMPRESAS TURISTICAS</t>
  </si>
  <si>
    <t>TECNICO EN ACUICULTURA</t>
  </si>
  <si>
    <t>ADMINISTRACION DE EMPRESAS MENCION MARKETING PEV</t>
  </si>
  <si>
    <t>TECNICO EN DISEÑO INDUSTRIAL</t>
  </si>
  <si>
    <t>TURISMO TECNICO</t>
  </si>
  <si>
    <t>TECNICO DE RADIODIAGNOSTICO Y RADIOTERAPIA</t>
  </si>
  <si>
    <t>PRODUCCION WEB</t>
  </si>
  <si>
    <t>ADMINISTRACION FINANCIERA</t>
  </si>
  <si>
    <t>TECNICO EN GESTION DE EVENTOS</t>
  </si>
  <si>
    <t>TECNICO EN AMBIENTACION Y VITRINISMO</t>
  </si>
  <si>
    <t>TECNICO EN NUTRICION Y DIETETICA</t>
  </si>
  <si>
    <t>DESARROLLO Y DISEÑO WEB</t>
  </si>
  <si>
    <t>TECNICO EN INSTALACIONES ELECTRICAS</t>
  </si>
  <si>
    <t>PUBLICIDAD TECNICA MENCION MARKETING PROMOCIONAL</t>
  </si>
  <si>
    <t>TECNICO EN ODONTOLOGIA</t>
  </si>
  <si>
    <t>TECNICO EN PRODUCCION INDUSTRIAL DE VESTUARIO</t>
  </si>
  <si>
    <t>RELACIONES PUBLICAS MENCION MARKETING</t>
  </si>
  <si>
    <t>TECNICO AUDIOVISUAL</t>
  </si>
  <si>
    <t>TECNICO EN DISEÑO GRAFICO</t>
  </si>
  <si>
    <t>TOURISM AND HOSPITALITY</t>
  </si>
  <si>
    <t>ADMINISTRACION EN INFRAESTRUCTURA Y PLATAFORMAS TECNOLOGICAS</t>
  </si>
  <si>
    <t>ADMINISTRADOR DE INFRAESTRUCTURA Y PLATAFORMAS TECNOLOGICAS</t>
  </si>
  <si>
    <t>INGENIERIA EN ADMINISTRACION DE RECURSOS HUMANOS PEV</t>
  </si>
  <si>
    <t>TECNICO EN GESTION LOGISTICA PEV</t>
  </si>
  <si>
    <t>INGENIERIA EN MAQUINARIA Y VEHICULOS PESADOS</t>
  </si>
  <si>
    <t>ADMINISTRACION HOTELERA</t>
  </si>
  <si>
    <t>CONTABILIDAD GENERAL MENCION LEGISLACION TRIBUTARIA PEV</t>
  </si>
  <si>
    <t>INGENIERIA EN GESTION COMERCIAL PEV</t>
  </si>
  <si>
    <t>TECNICO EN PREVENCION DE RIESGOS PEV</t>
  </si>
  <si>
    <t>TURISMO DE AVENTURA</t>
  </si>
  <si>
    <t>DIBUJO ARQUITECTONICO Y ESTRUCTURAL</t>
  </si>
  <si>
    <t>TECNICO EN FISIOTERAPIA</t>
  </si>
  <si>
    <t>INGENIERIA EN ELECTRICIDAD Y AUTOMATIZACION INDUSTRIAL</t>
  </si>
  <si>
    <t>TECNICO EN INSTRUMENTACION Y AUTOMATIZACION INDUSTRIAL</t>
  </si>
  <si>
    <t>DIRECCION EN ADMINISTRACION HOTELERA</t>
  </si>
  <si>
    <t>RESTAURACION PATRIMONIAL</t>
  </si>
  <si>
    <t>GASTRONOMIA INTERNACIONAL</t>
  </si>
  <si>
    <t>TECNICO EN ELECTRICIDAD Y ELECTRONICA</t>
  </si>
  <si>
    <t>ECOTURISMO</t>
  </si>
  <si>
    <t>TECNICO EN ELECTRICIDAD Y AUTOMATIZACION INDUSTRIAL</t>
  </si>
  <si>
    <t>TECNICO EN MANTENIMIENTO ELECTROMECANICO MENCION INDUSTRIAS</t>
  </si>
  <si>
    <t>ANALISTA PROGRAMADOR COMPUTACIONAL PEV</t>
  </si>
  <si>
    <t>PUBLICIDAD TECNICA MENCION PRODUCCION PUBLICITARIA</t>
  </si>
  <si>
    <t>TECNICO TOPOGRAFO</t>
  </si>
  <si>
    <t>TECNICO EN GESTION LOGISTICA</t>
  </si>
  <si>
    <t>INGENIERIA EN GESTION LOGISTICA PEV</t>
  </si>
  <si>
    <t>ADMINISTRACION DE REDES COMPUTACIONALES PEV</t>
  </si>
  <si>
    <t>COMERCIO EXTERIOR PEV</t>
  </si>
  <si>
    <t>INFORMATICA BIOMEDICA</t>
  </si>
  <si>
    <t>TECNICO EN CALIDAD Y SEGURIDAD AGROALIMENTARIA</t>
  </si>
  <si>
    <t>DISEÑO DE AMBIENTES</t>
  </si>
  <si>
    <t>INGENIERIA EN MARKETING PEV</t>
  </si>
  <si>
    <t>TECNICO EN MANTENIMIENTO ELECTROMECANICO MENCION MINERIA</t>
  </si>
  <si>
    <t>INGENIERIA EN GESTION LOGISTICA</t>
  </si>
  <si>
    <t>INGENIERIA EN MEDIO AMBIENTE</t>
  </si>
  <si>
    <t>INGENIERIA EN ADMINISTRACION HOTELERA</t>
  </si>
  <si>
    <t>TURISMO Y HOTELERIA</t>
  </si>
  <si>
    <t>TECNICO EN QUIMICA Y FARMACIA</t>
  </si>
  <si>
    <t>INGENIERIA EN PREVENCION DE RIESGOS PEV</t>
  </si>
  <si>
    <t>INGENIERIA EN GESTION DE TECNOLOGIAS DE LA INFORMACION</t>
  </si>
  <si>
    <t>INGENIERIA EN INFRAESTRUCTURA Y PLATAFORMAS TECNOLOGICAS</t>
  </si>
  <si>
    <t>TECNICO EN MANTENIMIENTO PREDICTIVO MENCION MINERIA</t>
  </si>
  <si>
    <t>TECNICO EN GESTION COMERCIAL PEV</t>
  </si>
  <si>
    <t>INGENIERIA EN COMERCIO EXTERIOR PEV</t>
  </si>
  <si>
    <t>ADMINISTRACION DE VENTAS PEV</t>
  </si>
  <si>
    <t>TECNICO EN INSTALACIONES Y PROYECTOS ELECTRICOS</t>
  </si>
  <si>
    <t>AUDITORIA PEV</t>
  </si>
  <si>
    <t>TECNICO EN ENERGIAS RENOVABLES Y EFICIENCIA ENERGETICA</t>
  </si>
  <si>
    <t>TECNICO EN SERVICIOS FINANCIEROS Y BANCARIOS</t>
  </si>
  <si>
    <t>TURISMO TECNICO MENCION EN SERVICIOS AEROCOMERCIALES</t>
  </si>
  <si>
    <t>TURISMO Y HOTELERIA MENCION EN SERVICIOS AEROCOMERCIALES</t>
  </si>
  <si>
    <t>TOURISM &amp; HOSPITALITY</t>
  </si>
  <si>
    <t>TECNICO EN GEOMATICA</t>
  </si>
  <si>
    <t>TECNICO EN GEOLOGIA Y CONTROL EN SONDAJE</t>
  </si>
  <si>
    <t>TECNICO DE NIVEL SUPERIOR EN CONSTRUCCION CIVIL</t>
  </si>
  <si>
    <t>TECNICO DE NIVEL SUPERIOR EN ADMINISTRACION GENERAL</t>
  </si>
  <si>
    <t>TECNICO DE NIVEL SUPERIOR EN MINAS MENCION OPERACION Y MANTENCION DE EQUIPOS MINEROS</t>
  </si>
  <si>
    <t>TECNICO DE NIVEL SUPERIOR EN MINAS MENCION PERFORACION Y TRONADURA</t>
  </si>
  <si>
    <t>INGENIERIA EN ADMINISTRACION GENERAL NIVEL PROFESIONAL PLAN CONTINUIDAD</t>
  </si>
  <si>
    <t>PSICOPEDAGOGIA PLAN CONTINUIDAD</t>
  </si>
  <si>
    <t>TECNICO DE NIVEL SUPERIOR EN ADMINISTRACION DE EMPRESAS MENCION FINANZAS</t>
  </si>
  <si>
    <t>TECNICO DE NIVEL SUPERIOR EN ESTETICA INTEGRAL</t>
  </si>
  <si>
    <t>INGENIERIA EN PREVENCION DE RIESGOS, CALIDAD Y AMBIENTE PLAN CONTINUIDAD</t>
  </si>
  <si>
    <t>TECNICO DE NIVEL SUPERIOR EN MASOTERAPIA</t>
  </si>
  <si>
    <t>CONSTRUCCION CIVIL (PLAN CONTINUIDAD)</t>
  </si>
  <si>
    <t>TECNICO DE NIVEL SUPERIOR AMBIENTAL Y GESTION DE CALIDAD</t>
  </si>
  <si>
    <t>TECNICO DE NIVEL SUPERIOR EN TERAPIAS COMPLEMENTARIAS DE SALUD</t>
  </si>
  <si>
    <t>TECNICO PREPARADOR FISICO DE NIVEL SUPERIOR</t>
  </si>
  <si>
    <t>TECNICO DE NIVEL SUPERIOR EN ADMINISTRACION DE EMPRESAS MENCION MARKETING Y VENTAS</t>
  </si>
  <si>
    <t>TECNICO DE NIVEL SUPERIOR EN GASTRONOMIA</t>
  </si>
  <si>
    <t>INGENIERIA EN ADMINISTRACION GENERAL NIVEL PROFESIONAL</t>
  </si>
  <si>
    <t>TECNICO DE NIVEL SUPERIOR EN ADMINISTRACION DE EMPRESAS MENCION CAPITAL HUMANO</t>
  </si>
  <si>
    <t>INGENIERIA EN MINAS PLAN CONTINUIDAD</t>
  </si>
  <si>
    <t>TERAPIAS EN MEDICINA COMPLEMENTARIA PLAN CONTINUIDAD</t>
  </si>
  <si>
    <t>INGENIERIA DE EJECUCION INDUSTRIAL PLAN CONTINUIDAD</t>
  </si>
  <si>
    <t>TECNICO DE NIVEL SUPERIOR EN COMUNICACION AUDIOVISUAL</t>
  </si>
  <si>
    <t>TECNICO DE NIVEL SUPERIOR EN GESTION LOGISTICA</t>
  </si>
  <si>
    <t>TECNICO EN DISEÑO DIGITAL Y PUBLICITARIO</t>
  </si>
  <si>
    <t>TECNICO EN TRABAJO SOCIAL</t>
  </si>
  <si>
    <t>TECNICO EN COMUNICACION AUDIOVISUAL DIGITAL</t>
  </si>
  <si>
    <t>INGENIERIA DE EJECUCION EN ADMINISTRACION, PROGRAMA EJECUTIVO SEMIPRESENCIAL</t>
  </si>
  <si>
    <t>INGENIERIA EN ADMINISTRACION MENCION GESTION PUBLICA</t>
  </si>
  <si>
    <t>ANALISTA PROGRAMADOR</t>
  </si>
  <si>
    <t>TECNICO EN DISEÑO PUBLICITARIO MULTIMEDIAL</t>
  </si>
  <si>
    <t>INGENIERIA DE EJECUCION EN ADMINISTRACION DE RECURSOS HUMANOS</t>
  </si>
  <si>
    <t>TECNICO EN SISTEMAS INFORMATICOS</t>
  </si>
  <si>
    <t>TECNICO EN SONIDO</t>
  </si>
  <si>
    <t>INGENIERIA DE EJECUCION EN ACUICULTURA</t>
  </si>
  <si>
    <t>TECNICO EN DISEÑO PUBLICITARIO</t>
  </si>
  <si>
    <t>INGENIERIA DE EJECUCION EN SONIDO</t>
  </si>
  <si>
    <t>TECNICO EN ELECTRICIDAD Y ELECTRONICA INDUSTRIAL</t>
  </si>
  <si>
    <t>PROGRAMADOR ANALISTA</t>
  </si>
  <si>
    <t>TECNICO EN ELECTRONICA</t>
  </si>
  <si>
    <t>TECNICO EN TURISMO</t>
  </si>
  <si>
    <t>INGENIERIA DE EJECUCION EN QUIMICA INDUSTRIAL</t>
  </si>
  <si>
    <t>TECNICO EN PLATAFORMAS INFORMATICAS</t>
  </si>
  <si>
    <t>TECNICO EN CONECTIVIDAD Y REDES</t>
  </si>
  <si>
    <t>TECNICO EN OPERACIONES MINERAS</t>
  </si>
  <si>
    <t>COMUNICACION AUDIOVISUAL DIGITAL</t>
  </si>
  <si>
    <t>ANIMACION DIGITAL Y MULTIMEDIA</t>
  </si>
  <si>
    <t>INGENIERIA EN ELECTRICIDAD Y ELECTRONICA INDUSTRIAL</t>
  </si>
  <si>
    <t>INGENIERIA EN MANTENIMIENTO INDUSTRIAL</t>
  </si>
  <si>
    <t>DESARROLLO SOCIAL Y TERRITORIAL</t>
  </si>
  <si>
    <t>RELACIONES LABORALES</t>
  </si>
  <si>
    <t>INGENIERIA EN LOGISTICA, PROGRAMA EJECUTIVO SEMIPRESENCIAL</t>
  </si>
  <si>
    <t>TECNICO EN DISEÑO DE VIDEOJUEGOS</t>
  </si>
  <si>
    <t>TECNICO EN AUTOMATIZACION Y CONTROL INDUSTRIAL</t>
  </si>
  <si>
    <t>INGENIERIA DE EJECUCION EN ADMINISTRACION PUBLICA Y MUNICIPAL</t>
  </si>
  <si>
    <t>INGENIERIA DE EJECUCION EN ADMINISTRACION Y FINANZAS</t>
  </si>
  <si>
    <t>INGENIERIA DE EJECUCION EN ADMINISTRACION Y MARKETING</t>
  </si>
  <si>
    <t>TECNICO EN GEOMINERIA</t>
  </si>
  <si>
    <t>OPERACION DE EQUIPOS MOVILES MINEROS</t>
  </si>
  <si>
    <t>INGENIERIA EN INFORMATICA, PROGRAMA EJECUTIVO SEMIPRESENCIAL</t>
  </si>
  <si>
    <t>TECNICO EN SISTEMAS DE ENERGIA SOLAR</t>
  </si>
  <si>
    <t>OPERADOR DE EQUIPOS MOVILES MINEROS</t>
  </si>
  <si>
    <t>TECNICO EN ADMINISTRACION DE RECURSOS HUMANOS</t>
  </si>
  <si>
    <t>INGENIERIA DE EJECUCION EN CONECTIVIDAD Y REDES</t>
  </si>
  <si>
    <t>ADMINISTRACION DE SERVICIOS GASTRONOMICOS Y HOTELEROS</t>
  </si>
  <si>
    <t>INGENIERIA DE EJECUCION EN AUTOMATIZACION Y CONTROL INDUSTRIAL</t>
  </si>
  <si>
    <t>INGENIERIA DE EJECUCION EN ELECTRICIDAD Y ELECTRONICA INDUSTRIAL</t>
  </si>
  <si>
    <t>TECNICO EN ENERGIA SOLAR</t>
  </si>
  <si>
    <t>INGENIERIA DE EJECUCION EN ELECTRONICA Y TELECOMUNICACIONES</t>
  </si>
  <si>
    <t>TECNICO EN COMUNICACION AUDIOVISUAL</t>
  </si>
  <si>
    <t>ADMINISTRACION DE ALIMENTOS Y BEBIDAS</t>
  </si>
  <si>
    <t>TECNICO SUPERIOR EN COMERCIO INTERNACIONAL</t>
  </si>
  <si>
    <t>TECNICO SUPERIOR EN INFORMATICA</t>
  </si>
  <si>
    <t>TECNICO AMBIENTAL Y GESTION ENERGETICA</t>
  </si>
  <si>
    <t>TECNICO SUPERIOR EN TELEMATICA</t>
  </si>
  <si>
    <t>TECNICO EN ADMINISTRACION PUBLICA</t>
  </si>
  <si>
    <t>TECNICO EN RELACIONES PUBLICAS Y COMUNICACIONES</t>
  </si>
  <si>
    <t>TECNICO EN AUTOMATIZACION Y CONTROL</t>
  </si>
  <si>
    <t>TECNICO EN ADMINISTRACION DE REDES</t>
  </si>
  <si>
    <t>TECNICO EN CONTROL INDUSTRIAL</t>
  </si>
  <si>
    <t>TECNICO EN EDUCACION PARVULARIA</t>
  </si>
  <si>
    <t>TECNICO EN PROCESOS MINEROS</t>
  </si>
  <si>
    <t>TECNICO SUPERIOR EN ADMINISTRACION DE EMPRESAS</t>
  </si>
  <si>
    <t>TECNICO EDUCADOR SOCIAL INFANTOJUVENIL</t>
  </si>
  <si>
    <t>TECNICO EN GESTION DE CALIDAD Y AMBIENTE</t>
  </si>
  <si>
    <t>TECNICO EN RECURSOS HUMANOS</t>
  </si>
  <si>
    <t>EDUCACION GENERAL BASICA MENCION ALEMAN</t>
  </si>
  <si>
    <t>EDUCACION PARVULARIA MENCION ALEMAN</t>
  </si>
  <si>
    <t>PROFESIONAL INTERNACIONAL GASTRONOMICO</t>
  </si>
  <si>
    <t>PROFESIONAL INTERNACIONAL GASTRONOMICO EN ARTES CULINARIAS</t>
  </si>
  <si>
    <t>PLAN ESPECIAL TRABAJADORES DE LA SALUD</t>
  </si>
  <si>
    <t>INGENIERIA EN ADMINISTRACION DE EMPRESAS A DISTANCIA</t>
  </si>
  <si>
    <t>INGENIERIA EN PREVENCION DE RIESGOS A DISTANCIA</t>
  </si>
  <si>
    <t>INGENIERIA EN LOGISTICA OPERATIVA</t>
  </si>
  <si>
    <t>CONTADOR AUDITOR A DISTANCIA</t>
  </si>
  <si>
    <t>TECNICO NIVEL SUPERIOR EN EDUCACION PARVULARIA</t>
  </si>
  <si>
    <t>TECNICO DE NIVEL SUPERIOR EN PODOLOGIA</t>
  </si>
  <si>
    <t>TECNICO NIVEL SUPERIOR EN PODOLOGIA</t>
  </si>
  <si>
    <t>TECNICO DE NIVEL SUPERIOR EN FARMACIA</t>
  </si>
  <si>
    <t>TECNICO DE NIVEL SUPERIOR EN ADMINISTRACION PUBLICA Y MUNICIPAL</t>
  </si>
  <si>
    <t>SERVICIO SOCIAL A DISTANCIA</t>
  </si>
  <si>
    <t>GASTRONOMIA MENCION COCINA INTERNACIONAL</t>
  </si>
  <si>
    <t>GASTRONOMIA MENCION PASTELERIA INTERNACIONAL</t>
  </si>
  <si>
    <t>INGENIERIA EN ADMINISTRACION PUBLICA Y MUNICIPAL A DISTANCIA</t>
  </si>
  <si>
    <t>TECNICO EN LOGISTICA OPERATIVA</t>
  </si>
  <si>
    <t>TECNICO EN LOGISTICA OPERATIVA A DISTANCIA</t>
  </si>
  <si>
    <t>BIBLIOTECOLOGIA DISTANCIA</t>
  </si>
  <si>
    <t>INGENIERIA EN ADMINISTRACION EN EMPRESAS HOTELERAS</t>
  </si>
  <si>
    <t>INSPECTORIA EDUCACIONAL</t>
  </si>
  <si>
    <t>PLAN ESPECIAL INGENIERIA EN CONSTRUCCION</t>
  </si>
  <si>
    <t>TECNICO ELECTROMECANICO AUTOMOTRIZ</t>
  </si>
  <si>
    <t>TECNICO EN ELECTROMECANICA AUTOMOTRIZ</t>
  </si>
  <si>
    <t>ADMINISTRACION GASTRONOMICA</t>
  </si>
  <si>
    <t>TECNICO EN ENFERMERIA MENCION INSTRUMENTACION QUIRURGICA</t>
  </si>
  <si>
    <t>TECNICO EN MASOTERAPIA</t>
  </si>
  <si>
    <t>TECNICO EN COMUNICACION DIGITAL</t>
  </si>
  <si>
    <t>TECNICO EN DEPORTES</t>
  </si>
  <si>
    <t>TECNICO EN ADMINISTRACION DE EMPRESAS MENCION COMERCIALIZACION</t>
  </si>
  <si>
    <t>TECNICO EN ADMINISTRACION DE EMPRESAS MENCION FINANZAS</t>
  </si>
  <si>
    <t>PREPARACION FISICA</t>
  </si>
  <si>
    <t>TECNICO EN ADMINISTRACION Y GESTION DE SALUD</t>
  </si>
  <si>
    <t>TECNICO EN EDUCACION DIFERENCIAL E INCLUSION</t>
  </si>
  <si>
    <t>ASISTENTE JURIDICO</t>
  </si>
  <si>
    <t>ASISTENTE EN EDUCACION DE PARVULOS</t>
  </si>
  <si>
    <t>INGENIERIA EN ADMINISTRACION DE EMPRESAS MENCION LOGISTICA</t>
  </si>
  <si>
    <t>TECNICO EN ADMINISTRACION DE EMPRESAS MENCION PROCESOS LOGISTICOS</t>
  </si>
  <si>
    <t>TECNICO EN ADMINISTRACION DE EMPRESAS MENCION RECURSOS HUMANOS</t>
  </si>
  <si>
    <t>TRABAJO SOCIAL CON MENCION EN INTERVENCION SOCIAL</t>
  </si>
  <si>
    <t>INGENIERIA EN REDES Y COMUNICACIONES</t>
  </si>
  <si>
    <t>TECNICO TRABAJO SOCIAL</t>
  </si>
  <si>
    <t>TECNICO EN EDUCACION BASICA</t>
  </si>
  <si>
    <t>TECNICO EN OPERACION DE PLANTA MINERA</t>
  </si>
  <si>
    <t>TECNICO EN TOPOGRAFIA</t>
  </si>
  <si>
    <t>TECNICO EN GASTRONOMIA</t>
  </si>
  <si>
    <t>TECNICO EN SALUD NATURAL Y TERAPIAS COMPLEMENTARIAS</t>
  </si>
  <si>
    <t>INGENIERIA EN ADMINISTRACION DE EMPRESAS MENCION RECURSOS HUMANOS</t>
  </si>
  <si>
    <t>TECNICO EN ALIMENTACION Y NUTRICION</t>
  </si>
  <si>
    <t>PRODUCCION DE EVENTOS</t>
  </si>
  <si>
    <t>TECNICO EN METALURGIA</t>
  </si>
  <si>
    <t>RELACIONES PUBLICAS EMPRESARIALES</t>
  </si>
  <si>
    <t>TECNICO EN EDUCACION ESPECIAL</t>
  </si>
  <si>
    <t>INGENIERIA EN GESTION DE EMPRESAS</t>
  </si>
  <si>
    <t>TECNICO EN EDUCACION PARVULARIA Y EDUCACION GENERAL BASICA</t>
  </si>
  <si>
    <t>PREVENCION DE RIESGOS</t>
  </si>
  <si>
    <t>ADMINISTRACION DE EMPRESAS</t>
  </si>
  <si>
    <t>TECNICO EN SERVICIO SOCIAL</t>
  </si>
  <si>
    <t>ASISTENTE DE EDUCACION PARVULARIA Y BASICA</t>
  </si>
  <si>
    <t>ADMINISTRACION DE SERVICIOS GASTRONOMICOS</t>
  </si>
  <si>
    <t>ADMINISTRACION DE VENTAS</t>
  </si>
  <si>
    <t>OPERACIONES MINERAS</t>
  </si>
  <si>
    <t>ADMINISTRACION LOGISTICA</t>
  </si>
  <si>
    <t>GESTION DE SERVICIO PUBLICO</t>
  </si>
  <si>
    <t>TECNICO PSICOSOCIAL</t>
  </si>
  <si>
    <t>COMPUTACION E INFORMATICA</t>
  </si>
  <si>
    <t>INGENIERIA EN GESTION DE MARKETING</t>
  </si>
  <si>
    <t>GESTION DE DOCUMENTACION Y BIBLIOTECOLOGIA</t>
  </si>
  <si>
    <t>VITIVINICULTURA</t>
  </si>
  <si>
    <t>COMERCIO INTERNACIONAL</t>
  </si>
  <si>
    <t>TECNICO EN FARMACIA</t>
  </si>
  <si>
    <t>TECNICO EN ALIMENTOS</t>
  </si>
  <si>
    <t>PRODUCCION GASTRONOMICA</t>
  </si>
  <si>
    <t>ASISTENTE DE EDUCACION DIFERENCIAL</t>
  </si>
  <si>
    <t>ALIMENTACION Y NUTRICION</t>
  </si>
  <si>
    <t>RELACIONES PUBLICAS DE NEGOCIOS</t>
  </si>
  <si>
    <t>GESTION DE SISTEMAS DE CALIDAD INDUSTRIAL</t>
  </si>
  <si>
    <t>ADMINISTRACION Y SOPORTE DE REDES</t>
  </si>
  <si>
    <t>TECNICO EN AGROINDUSTRIA</t>
  </si>
  <si>
    <t>ADMINISTRACION DE PERSONAL</t>
  </si>
  <si>
    <t>INGENIERIA EN GESTION DE SERVICIO PUBLICO</t>
  </si>
  <si>
    <t>TECNICO EN ACUICULTURA MENCION PRODUCCION DE PECES</t>
  </si>
  <si>
    <t>TECNICO LABORATORISTA</t>
  </si>
  <si>
    <t>ADMINISTRACION INDUSTRIAL</t>
  </si>
  <si>
    <t>DIBUJO TECNICO ARQUITECTONICO Y DE OBRAS CIVILES</t>
  </si>
  <si>
    <t>PRODUCCION Y GESTION DE EVENTOS</t>
  </si>
  <si>
    <t>REDES Y TELECOMUNICACIONES</t>
  </si>
  <si>
    <t>INGENIERIA EN GESTION FINANCIERA</t>
  </si>
  <si>
    <t>ESPECIALISTA EN ARREGLOS INSTRUMENTALES Y COMPOSICION DE MUSICA POPULAR</t>
  </si>
  <si>
    <t>INTERPRETE INSTRUMENTAL MENCION (INSTRUMENTO POPULAR)</t>
  </si>
  <si>
    <t>INTERPRETE MUSICAL SUPERIOR MENCION CANTO LIRICO</t>
  </si>
  <si>
    <t>PRODUCCION MUSICAL Y GESTION ARTISTICA</t>
  </si>
  <si>
    <t>INTERPRETE EN CANTO POPULAR</t>
  </si>
  <si>
    <t>INTERPRETE MUSICAL SUPERIOR</t>
  </si>
  <si>
    <t>ADMINISTRACION DE EMPRESAS MENCION FINANZAS</t>
  </si>
  <si>
    <t>ADMINISTRACION DE EMPRESAS MENCION GESTION DE RECURSOS HUMANOS</t>
  </si>
  <si>
    <t>ADMINISTRACION Y GESTION MUNICIPAL</t>
  </si>
  <si>
    <t>INGENIERIA EN ADMINISTRACION DE EMPRESAS (PLAN DE CONTINUIDAD)</t>
  </si>
  <si>
    <t>ADMINISTRACION Y GESTION DE EMPRESAS</t>
  </si>
  <si>
    <t>TECNICO EN GESTION DE RECURSOS HUMANOS</t>
  </si>
  <si>
    <t>ASISTENTE EJECUTIVO GERENCIAL</t>
  </si>
  <si>
    <t>SECRETARIO EJECUTIVO</t>
  </si>
  <si>
    <t>TECNICO EN ELECTRICIDAD INDUSTRIAL</t>
  </si>
  <si>
    <t>SECRETARIADO EJECUTIVO BILINGÜE</t>
  </si>
  <si>
    <t>ANALISTA PROGRAMADOR MENCION APLICACIONES MOVILES Y WEB</t>
  </si>
  <si>
    <t>ASISTENTE EJECUTIVO BILINGÜE</t>
  </si>
  <si>
    <t>INGENIERIA EN GESTION COMERCIAL</t>
  </si>
  <si>
    <t>ASISTENTE EJECUTIVO GERENCIAL CON MENCION EN COMPUTACION O BILINGÜE</t>
  </si>
  <si>
    <t>TECNICO EN GESTION FINANCIERA</t>
  </si>
  <si>
    <t>TECNICO EN GESTION COMERCIAL</t>
  </si>
  <si>
    <t>CONTABILIDAD</t>
  </si>
  <si>
    <t>SECRETARIADO EJECUTIVO COMPUTACIONAL</t>
  </si>
  <si>
    <t>TECNICO EN DISEÑO DE AMBIENTES</t>
  </si>
  <si>
    <t>TRADUCTOR E INTERPRETE DE ENLACE MENCION FRANCES</t>
  </si>
  <si>
    <t>TRADUCTOR E INTERPRETE DE ENLACE MENCION INGLES-FRANCES</t>
  </si>
  <si>
    <t>TRADUCCION E INTERPRETARIADO SIMULTANEO Y CONSECUTIVO INGLES-CASTELLANO</t>
  </si>
  <si>
    <t>INTERPRETACION DE ENLACE INGLES-CASTELLANO</t>
  </si>
  <si>
    <t>TRADUCTOR E INTERPRETE DE ENLACE MENCION INGLES</t>
  </si>
  <si>
    <t>TRADUCTOR E INTERPRETE DE ENLACE MENCION INGLES-ALEMAN</t>
  </si>
  <si>
    <t>TRADUCTOR E INTERPRETE DE ENLACE MENCION ALEMAN</t>
  </si>
  <si>
    <t>TECNICO DE NIVEL SUPERIOR EN EDUCACION ESPECIAL Y/O DIFERENCIAL</t>
  </si>
  <si>
    <t>EDUCACION DIFERENCIAL CON MENCION EN TRASTORNOS DEL APRENDIZAJE</t>
  </si>
  <si>
    <t>TECNICO EN COMPUTACION E INFORMATICA</t>
  </si>
  <si>
    <t>TECNICO EN ADMINISTRACION FINANCIERA</t>
  </si>
  <si>
    <t>TECNICO ANALISTA PROGRAMADOR</t>
  </si>
  <si>
    <t>TECNICO LABORATORISTA CLINICO Y BANCO DE SANGRE</t>
  </si>
  <si>
    <t>TECNICO OPERADOR DE PLANTAS INDUSTRIALES</t>
  </si>
  <si>
    <t>TECNICO EN REDES DE COMPUTADORES</t>
  </si>
  <si>
    <t>TECNICO EN EDUCACION DE PARVULOS</t>
  </si>
  <si>
    <t>TECNICO EN MEDIOAMBIENTE</t>
  </si>
  <si>
    <t>INGENIERIA DE EJECUCION EN QUIMICA Y MEDIO AMBIENTE PE</t>
  </si>
  <si>
    <t>TECNICO LABORATORISTA DENTAL</t>
  </si>
  <si>
    <t>TECNICO EN ELECTROMECANICA</t>
  </si>
  <si>
    <t>INGENIERIA DE EJECUCION EN ADMINISTRACION PE</t>
  </si>
  <si>
    <t>INGENIERIA DE EJECUCION EN COMPUTACION E INFORMATICA PE</t>
  </si>
  <si>
    <t>INGENIERIA DE EJECUCION EN PREVENCION DE RIESGOS PE</t>
  </si>
  <si>
    <t>INGENIERIA EN CONSTRUCCION PE</t>
  </si>
  <si>
    <t>TECNICO EN INDUSTRIA ALIMENTARIA</t>
  </si>
  <si>
    <t>TECNICO EN LOGISTICA MARITIMA PORTUARIA</t>
  </si>
  <si>
    <t>TECNICO EN INSTRUMENTACION Y CONTROL</t>
  </si>
  <si>
    <t>TECNICO EN OLEOHIDRAULICA Y NEUMATICA</t>
  </si>
  <si>
    <t>TECNICO HIGIENISTA DENTAL</t>
  </si>
  <si>
    <t>TECNICO EN ELECTRICIDAD</t>
  </si>
  <si>
    <t>INGENIERIA DE EJECUCION EN GESTION LOGISTICA PE</t>
  </si>
  <si>
    <t>TECNICO EN MECANICA AUTOMOTRIZ Y MAQUINARIA PESADA</t>
  </si>
  <si>
    <t>INGENIERIA DE EJECUCION EN INDUSTRIA ALIMENTARIA PE</t>
  </si>
  <si>
    <t>TECNICO EN PREVENCION Y REHABILITACION EN DROGODEPENDENCIA</t>
  </si>
  <si>
    <t>AUDITORIA PE</t>
  </si>
  <si>
    <t>INGENIERIA DE EJECUCION EN TRANSITO Y SEGURIDAD VIAL</t>
  </si>
  <si>
    <t>INGENIERIA DE EJECUCION EN AUTOMATIZACION Y CONTROL PE</t>
  </si>
  <si>
    <t>INGENIERIA DE EJECUCION EN ENERGIAS RENOVABLES Y SUSTENTABILIDAD AMBIENTAL</t>
  </si>
  <si>
    <t>TECNICO QUIMICO ANALISTA INDUSTRIAL</t>
  </si>
  <si>
    <t>INGENIERIA DE EJECUCION ELECTRONICA PE</t>
  </si>
  <si>
    <t>INGENIERIA DE EJECUCION EN ELECTRICIDAD PE</t>
  </si>
  <si>
    <t>INGENIERIA DE EJECUCION EN TELECOMUNICACIONES PE</t>
  </si>
  <si>
    <t>INGENIERIA DE EJECUCION MECANICA PE</t>
  </si>
  <si>
    <t>INGENIERIA DE EJECUCION EN MECANICA AUTOMOTRIZ Y MAQUINARIA PESADA PE</t>
  </si>
  <si>
    <t>TECNICO EN EXPLORACION MINERA</t>
  </si>
  <si>
    <t>TECNICO EN GEOMETALURGIA</t>
  </si>
  <si>
    <t>TECNICO EN MANTENIMIENTO Y OPERACION DE EQUIPOS MINEROS</t>
  </si>
  <si>
    <t>TECNICO EN MECANICA AUTOMOTRIZ Y SISTEMAS ELECTRICOS</t>
  </si>
  <si>
    <t>INTERPRETE EN LENGUA DE SEÑAS MENCION INTEGRACION Y CULTURA SORDA</t>
  </si>
  <si>
    <t>EDUCACION DIFERENCIAL MENCION TRASTORNOS DE LA VISION, TRASTORNOS DE LA AUDICION Y LENGUAJE, DEFICIENCIA MENTAL Y TRASTORNOS DEL APRENDIZAJE</t>
  </si>
  <si>
    <t>ASISTENTE TECNICO DIFERENCIAL MENCION INTEGRACION</t>
  </si>
  <si>
    <t>TECNICO ASISTENTE EN EDUCACION ESPECIAL</t>
  </si>
  <si>
    <t>ASISTENTE DE PARVULOS</t>
  </si>
  <si>
    <t>TECNICO DE NIVEL SUPERIOR EN GESTION DE EMPRESAS MENCION MARKETING</t>
  </si>
  <si>
    <t>TECNICO EN INSTALACION Y MANTENCION DE REDES</t>
  </si>
  <si>
    <t>PELUQUERIA</t>
  </si>
  <si>
    <t>INGENIERIA DE EJECUCION EN GESTION DE EMPRESAS MENCION EN MARKETING</t>
  </si>
  <si>
    <t>COMUNICACION Y RELACIONES PUBLICAS</t>
  </si>
  <si>
    <t>COSMETOLOGIA</t>
  </si>
  <si>
    <t>ESTETICA PROFESIONAL</t>
  </si>
  <si>
    <t>TECNICO EN MANTENIMIENTO MECANICO</t>
  </si>
  <si>
    <t>TECNICO DEPORTIVO</t>
  </si>
  <si>
    <t>TECNICO DE NIVEL SUPERIOR EN GESTION DE EMPRESAS MENCION FINANZAS</t>
  </si>
  <si>
    <t>PROGRAMACION COMPUTACIONAL</t>
  </si>
  <si>
    <t>PODOLOGIA CLINICA</t>
  </si>
  <si>
    <t>PROGRAMACION Y ANALISIS DE SISTEMAS</t>
  </si>
  <si>
    <t>TECNICO EN CONSTRUCCION Y REHABILITACION SUSTENTABLE</t>
  </si>
  <si>
    <t>TECNICO EN OPERACIONES LOGISTICAS</t>
  </si>
  <si>
    <t>INGENIERIA DE EJECUCION EN ADMINISTRACION DE EMPRESAS MENCION FINANZAS</t>
  </si>
  <si>
    <t>INGENIERIA DE EJECUCION EN ADMINISTRACION DE EMPRESAS MENCION MARKETING</t>
  </si>
  <si>
    <t>INGENIERIA DE EJECUCION EN ADMINISTRACION DE EMPRESAS MENCION RECURSOS HUMANOS</t>
  </si>
  <si>
    <t>TECNICO EN ADMINISTRACION DE EMPRESAS MENCION MARKETING</t>
  </si>
  <si>
    <t>TECNICO EN ENFERMERIA MENCION EN GINECOOBSTETRICIA</t>
  </si>
  <si>
    <t>TECNICO EN ENFERMERIA CON MENCION EN URGENCIA</t>
  </si>
  <si>
    <t>TECNICO EN ENFERMERIA MENCION EN URGENCIA</t>
  </si>
  <si>
    <t>TECNICO EN ENFERMERIA MENCION SALUD MENTAL</t>
  </si>
  <si>
    <t>TECNICO EN ENFERMERIA MENCION ONCOLOGIA</t>
  </si>
  <si>
    <t>INGENIERIA DE EJECUCION EN INFORMATICA MENCION ADMINISTRACION DE BASES DE DATOS</t>
  </si>
  <si>
    <t>INGENIERIA DE EJECUCION EN ADMINISTRACION DE REDES</t>
  </si>
  <si>
    <t>INGENIERIA DE EJECUCION EN INFORMATICA MENCION SEGURIDAD</t>
  </si>
  <si>
    <t>TECNICO EN ADMINISTRACION DE EMPRESAS MENCION LOGISTICA</t>
  </si>
  <si>
    <t>TECNICO EN ENFERMERIA EN IMAGENOLOGIA</t>
  </si>
  <si>
    <t>TECNICO EN ENFERMERIA MENCION EN PEDIATRIA</t>
  </si>
  <si>
    <t>TECNICO EN ENFERMERIA MENCION GERIATRIA</t>
  </si>
  <si>
    <t>TECNICO EN MECANICA AUTOMOTRIZ EN MAQUINARIA PESADA</t>
  </si>
  <si>
    <t>TECNICO EN ENFERMERIA MENCION GINECOBSTETRICIA</t>
  </si>
  <si>
    <t>INGENIERIA DE EJECUCION EN GESTION DEPORTIVA</t>
  </si>
  <si>
    <t>TECNICO EN ENFERMERIA CON MENCION EN ANESTESIOLOGIA</t>
  </si>
  <si>
    <t>TECNICO EN MOTORES DE ALTA POTENCIA</t>
  </si>
  <si>
    <t>INGENIERIA DE EJECUCION EN INFORMATICA MENCION DESARROLLO DE SISTEMAS</t>
  </si>
  <si>
    <t>TECNICO DE NIVEL SUPERIOR EN GESTION DE EMPRESAS MENCION RECURSOS HUMANOS</t>
  </si>
  <si>
    <t>TECNICO EN ENFERMERIA MENCION PEDIATRIA</t>
  </si>
  <si>
    <t>TECNICO EN ADMINISTRACION DE EMPRESAS MENCION COMERCIO EXTERIOR</t>
  </si>
  <si>
    <t>TECNICO EN ENFERMERIA RADIOTERAPIA E IMAGENOLOGIA</t>
  </si>
  <si>
    <t>TECNICO EN MECANICA AUTOMOTRIZ DE MOTORES PESADOS</t>
  </si>
  <si>
    <t>DIBUJO DE ARQUITECTURA Y OBRAS CIVILES</t>
  </si>
  <si>
    <t>TECNICO EN DESARROLLO DE APLICACIONES MOVILES</t>
  </si>
  <si>
    <t>TECNICO EN IMAGENOLOGIA</t>
  </si>
  <si>
    <t>TECNICO EN HOTELERIA INTERNACIONAL Y RESORTS</t>
  </si>
  <si>
    <t>TECNICO EN ENFERMERIA E INSTRUMENTACION QUIRURGICA</t>
  </si>
  <si>
    <t>INGENIERIA DE EJECUCION EN GESTION DE EMPRESAS MENCION RECURSOS HUMANOS</t>
  </si>
  <si>
    <t>DISEÑO DE VESTUARIO PROFESIONAL MENCION ALTA COSTURA</t>
  </si>
  <si>
    <t>INGENIERIA DE EJECUCION EN HOTELERIA Y TURISMO MENCION EN TURISMO</t>
  </si>
  <si>
    <t>LABORATORISTA CLINICO Y BANCO DE SANGRE</t>
  </si>
  <si>
    <t>LABORATORISTA DENTAL</t>
  </si>
  <si>
    <t>TECNICO EN DISEÑO DE VESTUARIO</t>
  </si>
  <si>
    <t>DIRECCION Y PRODUCCION DE TELEVISION</t>
  </si>
  <si>
    <t>LOCUCION Y CONDUCCION DE RADIO Y TELEVISION</t>
  </si>
  <si>
    <t>INGENIERIA DE EJECUCION EN GESTION DE EMPRESAS MENCION EN RECURSOS HUMANOS</t>
  </si>
  <si>
    <t>TECNICO HOTELERIA Y TURISMO CON MENCION EN TURISMO</t>
  </si>
  <si>
    <t>TECNICO EN DISEÑO DE ESPACIOS Y EQUIPAMIENTO</t>
  </si>
  <si>
    <t>TECNICO EN PRODUCCION AUDIOVISUAL</t>
  </si>
  <si>
    <t>DISEÑO DE EQUIPAMIENTO Y ESPACIOS</t>
  </si>
  <si>
    <t>REDES Y CONECTIVIDAD DIGITAL</t>
  </si>
  <si>
    <t>TECNICO EN ADMINISTRACION DE LA PRODUCCION AGROPECUARIA Y AGROINDUSTRIAL</t>
  </si>
  <si>
    <t>INGENIERIA EN TURISMO</t>
  </si>
  <si>
    <t>INGENIERIA DE EJECUCION EN GESTION DE EMPRESAS MENCION FINANZAS</t>
  </si>
  <si>
    <t>TECNICO EN ARTES Y GESTION CULTURAL</t>
  </si>
  <si>
    <t>INGENIERIA DE EJECUCION DE EMPRESAS MENCION FINANZAS</t>
  </si>
  <si>
    <t>TECNICO EN GESTION DE EMPRESAS MENCION FINANZAS</t>
  </si>
  <si>
    <t>TECNICO EN ADMINISTRACION DE EMPRESAS MENCION SISTEMAS LOGISTICOS</t>
  </si>
  <si>
    <t>TECNICO EN MANTENCION ELECTROMECANICA</t>
  </si>
  <si>
    <t>TECNICO EN GESTION DE EMPRESAS MENCION MARKETING</t>
  </si>
  <si>
    <t>DISEÑO ESCENICO Y DIRECCION DE ARTE</t>
  </si>
  <si>
    <t>TECNICO DE NIVEL SUPERIOR EN GESTION Y PRODUCCION DE EVENTOS</t>
  </si>
  <si>
    <t>TECNICO DE NIVEL SUPERIOR EN GESTION DE EVENTOS Y PRODUCCION CULTURAL</t>
  </si>
  <si>
    <t>DISEÑO GRAFICO MULTIMEDIA</t>
  </si>
  <si>
    <t>TECNICO DE NIVEL SUPERIOR EN COMUNICACION DIGITAL</t>
  </si>
  <si>
    <t>SONIDO PROFESIONAL</t>
  </si>
  <si>
    <t>TECNICO DE NIVEL SUPERIOR EN FOTOGRAFIA</t>
  </si>
  <si>
    <t>TECNICO DE NIVEL SUPERIOR EN ANIMACION DIGITAL</t>
  </si>
  <si>
    <t>TECNICO DE NIVEL SUPERIOR EN DESARROLLO DE VIDEO JUEGOS</t>
  </si>
  <si>
    <t>TECNICO DE NIVEL SUPERIOR EN AUDIOVISUAL</t>
  </si>
  <si>
    <t>DISEÑO ESCENICO</t>
  </si>
  <si>
    <t>DISEÑO DE VIDEO JUEGOS</t>
  </si>
  <si>
    <t>TECNICO DE NIVEL SUPERIOR EN POSTPRODUCCION EN VIDEO DIGITAL</t>
  </si>
  <si>
    <t>TECNICO DE NIVEL SUPERIOR EN FOTOGRAFIA PERIODISTICA</t>
  </si>
  <si>
    <t>ANIMACION 3D</t>
  </si>
  <si>
    <t>TECNICO DE NIVEL SUPERIOR EN FOTOGRAFIA PUBLICITARIA</t>
  </si>
  <si>
    <t>TURISMO SUSTENTABLE</t>
  </si>
  <si>
    <t>TECNICO DE NIVEL SUPERIOR EN MEDIO AMBIENTE</t>
  </si>
  <si>
    <t>TECNICO DE NIVEL SUPERIOR EN CAMAROGRAFO DE TELEVISION Y VIDEO</t>
  </si>
  <si>
    <t>PEDAGOGIA EN EDUCACION RELIGIOSA PARA EDUCACION MEDIA</t>
  </si>
  <si>
    <t>PEDAGOGIA EN EDUCACION RELIGIOSA PARA EDUCACION BASICA</t>
  </si>
  <si>
    <t>POST-TITULO DE MENCION EN TRASTORNOS CONDUCTUALES Y DEFICIT ATENCIONAL</t>
  </si>
  <si>
    <t>POST-TITULO DE PROFESOR ESPECIALISTA EN EDUCACION TECNOLOGICA Y EN EVALUACION DE PROCESOS</t>
  </si>
  <si>
    <t>POST-TITULO EN ADMINISTRACION EDUCACIONAL</t>
  </si>
  <si>
    <t>POST-TITULO EN ADMINISTRACION EDUCACIONAL: GESTION DE LA CALIDAD</t>
  </si>
  <si>
    <t>POST-TITULO DE MENCION EN DIFICULTADES ESPECIFICAS DE APRENDIZAJE</t>
  </si>
  <si>
    <t>POST-TITULO DE MENCION EN PSICOMOTRICIDAD Y ESTIMULACION TEMPRANA</t>
  </si>
  <si>
    <t>POST-TITULO EN INNOVACION Y CREATIVIDAD EDUCATIVA</t>
  </si>
  <si>
    <t>POST-TITULO EN ORIENTACION EDUCACIONAL</t>
  </si>
  <si>
    <t>TECNICO EN EDUCACION ESPECIAL Y DIFERENCIAL</t>
  </si>
  <si>
    <t>TECNICO EN INFORMATICA</t>
  </si>
  <si>
    <t>MASOTERAPIA</t>
  </si>
  <si>
    <t>POST-TITULO EN GESTION DE RECURSOS HUMANOS, PARA DOCENTES DIRECTIVOS</t>
  </si>
  <si>
    <t>POST-TITULO EN GESTION ESTRATEGICA PARA ESTABLECIMIENTOS EDUCACIONALES</t>
  </si>
  <si>
    <t>POST-TITULO DE MENCION EN AUDICION Y LENGUAJE</t>
  </si>
  <si>
    <t>POST-TITULO DE MENCION EN CURRICULUM Y EVALUACION ESCOLAR</t>
  </si>
  <si>
    <t>POST-TITULO DE MENCION DE NECESIDADES EDUCATIVAS ESPECIALES</t>
  </si>
  <si>
    <t>PEDAGOGIA EN EDUCACION MEDIA TECNICO PROFESIONAL</t>
  </si>
  <si>
    <t>POST-TITULO EN EVALUACION DE PROCESOS EDUCATIVOS</t>
  </si>
  <si>
    <t>TECNICO EN ADMINISTRACION MENCION GESTION MUNICIPAL</t>
  </si>
  <si>
    <t>POST-TITULO EN ADMINISTRACION EDUCACIONAL: GESTION DIRECTIVA</t>
  </si>
  <si>
    <t>POST-TITULO EN REEDUCACION PSICOPEDAGOGICA PARA MATEMATICA E.G.B</t>
  </si>
  <si>
    <t>INGENIERIA DE EJECUCION EN ADMINISTRACION MENCION GESTION Y DESARROLLO LOCAL Y REGIONAL</t>
  </si>
  <si>
    <t>POST-TITULO EN PSICOPEDAGOGIA APLICADA AL AULA</t>
  </si>
  <si>
    <t>POST-TITULO EN PSICOPEDAGOGIA Y LENGUAJE</t>
  </si>
  <si>
    <t>POST-TITULO EN REEDUCACION PSICOPEDAGOGICA DE LA LECTO-ESCRITURA</t>
  </si>
  <si>
    <t>INGENIERIA EN PREVENCION DE RIESGOS, CALIDAD Y MEDIO AMBIENTE</t>
  </si>
  <si>
    <t>ADMINISTRACION PUBLICA MENCION GESTION Y DESARROLLO REGIONAL Y LOCAL</t>
  </si>
  <si>
    <t>INGENIERIA DE EJECUCION EN ADMINISTRACION MENCION DESARROLLO LOCAL Y REGIONAL</t>
  </si>
  <si>
    <t>INGENIERIA DE EJECUCION EN ADMINISTRACION MENCION GESTION MUNICIPAL</t>
  </si>
  <si>
    <t>INGENIERIA EN ADMINISTRACION MENCION SEGURIDAD PRIVADA</t>
  </si>
  <si>
    <t>POST-TITULO EN PSICOMOTRICIDAD Y EDUCACION FISICA PARA E.G.B.</t>
  </si>
  <si>
    <t>TECNICO EN ENERGIAS RENOVABLES</t>
  </si>
  <si>
    <t>ADMINISTRACION EN RECURSOS HUMANOS</t>
  </si>
  <si>
    <t>TECNICO EN PREVENCION Y REHABILITACION PSICOSOCIAL MENCION DROGADICCION</t>
  </si>
  <si>
    <t>INGENIERIA EN CONTROL AUTOMATICO Y GESTION INDUSTRIAL</t>
  </si>
  <si>
    <t>TECNICO EN DESARROLLO DE APLICACIONES MULTIPLATAFORMA</t>
  </si>
  <si>
    <t>TECNICO EN INSTRUMENTACION Y CONTROL INDUSTRIAL</t>
  </si>
  <si>
    <t>MONITOR TEATRAL</t>
  </si>
  <si>
    <t>TECNICO EN FOTOGRAFIA</t>
  </si>
  <si>
    <t>TECNICO EN NEGOCIOS Y GESTION COMERCIAL</t>
  </si>
  <si>
    <t>TECNICO EN RELACIONES PUBLICAS</t>
  </si>
  <si>
    <t>TECNICO EN ADMINISTRACION DE RRHH</t>
  </si>
  <si>
    <t>TECNICO EN FINANZAS</t>
  </si>
  <si>
    <t>TECNICO EN ATENCION INTEGRAL AL ADULTO MAYOR</t>
  </si>
  <si>
    <t>TECNICO EN CIBER SEGURIDAD</t>
  </si>
  <si>
    <t>TECNICO EN DISEÑO Y COMUNICACION DIGITAL</t>
  </si>
  <si>
    <t>TECNICO EN ESTETICA INTEGRAL</t>
  </si>
  <si>
    <t>TECNICO EN GEOLOGIA</t>
  </si>
  <si>
    <t>DISEÑO Y MULTIMEDIA DIGITAL</t>
  </si>
  <si>
    <t>SECRETARIADO EN GESTION TECNOLOGICA</t>
  </si>
  <si>
    <t>INGENIERIA EN ADMINISTRACION DE NEGOCIOS Y VENTAS</t>
  </si>
  <si>
    <t>TECNICO EN DISEÑO GRAFICO PUBLICITARIO</t>
  </si>
  <si>
    <t>VISITADOR MEDICO</t>
  </si>
  <si>
    <t>TECNICO EN MARKETING</t>
  </si>
  <si>
    <t>INGENIERIA EN ADMINISTRACION DE NEGOCIOS Y GESTION COMERCIAL</t>
  </si>
  <si>
    <t>TECNICO EN HOTELERIA</t>
  </si>
  <si>
    <t>TECNICO EN GESTION DE EMPRESAS</t>
  </si>
  <si>
    <t>ASISTENTE EJECUTIVO Y DE GESTION</t>
  </si>
  <si>
    <t>INGENIERIA EN GESTION PUBLICA</t>
  </si>
  <si>
    <t>TECNICO EN PROGRAMACION COMPUTACIONAL</t>
  </si>
  <si>
    <t>TECNICO EN ANALISIS DE SISTEMAS</t>
  </si>
  <si>
    <t>PSICOPEDAGOGIA MENCION DESARROLLO INFANTIL</t>
  </si>
  <si>
    <t>PREPARADOR FISICO Y ENTRENADOR DEPORTIVO</t>
  </si>
  <si>
    <t>TECNICO EN DESARROLLO COMUNITARIO</t>
  </si>
  <si>
    <t>INGENIERIA EN ADMINISTRACION JURIDICA</t>
  </si>
  <si>
    <t>SOPORTE COMPUTACIONAL Y REDES</t>
  </si>
  <si>
    <t>INGENIERIA EN MEDIO AMBIENTE Y ENERGIAS RENOVABLES</t>
  </si>
  <si>
    <t>INGENIERIA EN RECURSOS NATURALES Y TURISMO SUSTENTABLE</t>
  </si>
  <si>
    <t>ADMINISTRACION DE EMPRESAS CON MENCION EN COMPUTACION</t>
  </si>
  <si>
    <t>ANALISIS DE SISTEMAS</t>
  </si>
  <si>
    <t>INGENIERIA EN GESTION DE AREAS SILVESTRES PROTEGIDAS</t>
  </si>
  <si>
    <t>CONTADOR AUDITOR CON MENCION EN INVESTIGACION DE DELITOS ECONOMICOS (PLAN ESPECIAL)</t>
  </si>
  <si>
    <t>INGENIERIA EN LOGISTICA (PLAN ESPECIAL)</t>
  </si>
  <si>
    <t>CONTADOR AUDITOR CON MENCION EN INVESTIGACION DE DELITOS ECONOMICOS</t>
  </si>
  <si>
    <t>CONTADOR AUDITOR (PLAN ESPECIAL)</t>
  </si>
  <si>
    <t>INGENIERIA EN ADMINISTRACION DE EMPRESAS (PLAN ESPECIAL)</t>
  </si>
  <si>
    <t>INGENIERIA EN ADMINISTRACION DE RRHH</t>
  </si>
  <si>
    <t>INGENIERIA EN ADMINISTRACION DE RECURSOS HUMANOS (PLAN ESPECIAL)</t>
  </si>
  <si>
    <t>INGENIERIA EN COMERCIO INTERNACIONAL (PLAN ESPECIAL)</t>
  </si>
  <si>
    <t>INGENIERIA EN ADMINISTRACION DE RRHH (PLAN ESPECIAL)</t>
  </si>
  <si>
    <t>INGENIERIA EN FINANZAS (PLAN ESPECIAL)</t>
  </si>
  <si>
    <t>INGENIERIA EN PREVENCION DE RIESGOS Y MEDIO AMBIENTE (PLAN ESPECIAL)</t>
  </si>
  <si>
    <t>ADMINISTRACION COMERCIAL</t>
  </si>
  <si>
    <t>ADMINISTRACION EN COMERCIO EXTERIOR</t>
  </si>
  <si>
    <t>FINANZAS</t>
  </si>
  <si>
    <t>TECNICO DE NIVEL SUPERIOR EN ODONTOLOGIA</t>
  </si>
  <si>
    <t>TECNICO DE NIVEL SUPERIOR EN RELACIONES PUBLICAS Y COMUNICACION</t>
  </si>
  <si>
    <t>INGENIERIA DE EJECUCION EN ADMINISTRACION DE EMPRESAS, CONTINUIDAD</t>
  </si>
  <si>
    <t>TECNICO DE NIVEL SUPERIOR EN ADMINISTRACION DE EMPRESAS MENCION FINANZAS Y CONTABILIDAD</t>
  </si>
  <si>
    <t>PSICOPEDAGOGIA (CONTINUIDAD)</t>
  </si>
  <si>
    <t>PSICOPEDAGOGIA(CONTINUIDAD)</t>
  </si>
  <si>
    <t>TECNICO DE NIVEL SUPERIOR EN CONTABILIDAD Y ANALISIS DE CUENTAS</t>
  </si>
  <si>
    <t>SERVICIO SOCIAL (CONTINUIDAD)</t>
  </si>
  <si>
    <t>TECNICO DE NIVEL SUPERIOR EN ASISTENTE EN LA EDUCACION</t>
  </si>
  <si>
    <t>TECNICO DE NIVEL SUPERIOR EN ADMINISTRACION DE EMPRESAS MENCION EN RECURSOS HUMANOS</t>
  </si>
  <si>
    <t>TRABAJO SOCIAL (CONTINUIDAD)</t>
  </si>
  <si>
    <t>INGENIERIA EN PREVENCION DE RIESGOS (CONTINUIDAD)</t>
  </si>
  <si>
    <t>INGENIERIA DE EJECUCION EN PREVENCION DE RIESGOS PROFESIONALES (CONTINUIDAD)</t>
  </si>
  <si>
    <t>PODOLOGIA</t>
  </si>
  <si>
    <t>TECNICO DE NIVEL SUPERIOR EN ESTETICA CORPORAL</t>
  </si>
  <si>
    <t>TECNICO DE NIVEL SUPERIOR EN MARKETING Y VENTAS</t>
  </si>
  <si>
    <t>INGENIERIA DE EJECUCION EN ADMINISTRACION DE EMPRESAS (CONTINUIDAD)</t>
  </si>
  <si>
    <t>INGENIERIA DE EJECUCION EN ADMINISTRACION PUBLICA</t>
  </si>
  <si>
    <t>INGENIERIA DE EJECUCION EN ADMINISTRACION PUBLICA (CONTINUIDAD)</t>
  </si>
  <si>
    <t>TECNICO DE NIVEL SUPERIOR EN ADMINISTRACION MENCION EMPRENDIMIENTO</t>
  </si>
  <si>
    <t>TECNICO DE NIVEL SUPERIOR EN EDUCACION PARVULARIA (PROGRAMA EJECUTIVO)</t>
  </si>
  <si>
    <t>TECNICO DE NIVEL SUPERIOR EN TERAPIAS NATURALES</t>
  </si>
  <si>
    <t>TECNICO DE NIVEL SUPERIOR EN EDUCACION PARVULARIA MENCION INGLES</t>
  </si>
  <si>
    <t>TECNICO DE NIVEL SUPERIOR EN ENFERMERIA, (PLAN ESPECIAL) ESTANDAR</t>
  </si>
  <si>
    <t>TECNICO DE NIVEL SUPERIOR EN EDUCACION PARVULARIA MENCION TRASTORNOS ESPECIFICOS DEL LENGUAJE</t>
  </si>
  <si>
    <t>TECNICO DE NIVEL SUPERIOR EN LOGISTICA EN OPERACIONES INDUSTRIALES</t>
  </si>
  <si>
    <t>TECNICO EN TRADUCCION INGLES-ESPAÑOL</t>
  </si>
  <si>
    <t>TECNICO DE NIVEL SUPERIOR EN OPERACIONES LOGISTICAS</t>
  </si>
  <si>
    <t>TECNICO DE NIVEL SUPERIOR EN GESTION DE SEGURIDAD PRIVADA</t>
  </si>
  <si>
    <t>CONSTRUCCION CIVIL (CONTINUIDAD)</t>
  </si>
  <si>
    <t>INGENIERIA DE EJECUCION EN ADMINISTRACION PUBLICA, CONTINUIDAD</t>
  </si>
  <si>
    <t>TECNICO DE NIVEL SUPERIOR EN ADMINISTRACION EN SALUD</t>
  </si>
  <si>
    <t>TECNICO DE NIVEL SUPERIOR EN INTERVENCION PSICOSOCIAL</t>
  </si>
  <si>
    <t>TECNICO DE NIVEL SUPERIOR EN ADMINISTRACION MENCION GESTION MUNICIPAL, (PLAN ESPECIAL)</t>
  </si>
  <si>
    <t>TECNICO DE NIVEL SUPERIOR EN CONTROL INDUSTRIAL</t>
  </si>
  <si>
    <t>TECNICO DE NIVEL SUPERIOR EN METALURGIA</t>
  </si>
  <si>
    <t>TECNICO DE NIVEL SUPERIOR EN DEPORTES Y RECREACION</t>
  </si>
  <si>
    <t>TECNICO AGRICOLA DE NIVEL SUPERIOR</t>
  </si>
  <si>
    <t>TECNICO EN EDUCACION PARVULARIA CON MENCION MONTESSORI</t>
  </si>
  <si>
    <t>BIBLIOTECOLOGIA Y GESTION DE INFORMACION</t>
  </si>
  <si>
    <t>TECNICO EN BIBLIOTECOLOGIA Y CENTROS DE INFORMACION</t>
  </si>
  <si>
    <t>NATUROPATIA</t>
  </si>
  <si>
    <t>ORIENTACION EN RELACIONES HUMANAS Y FAMILIA</t>
  </si>
  <si>
    <t>TECNICO DE NIVEL SUPERIOR EN REHABILITACION E INCLUSION PSICOSOCIAL</t>
  </si>
  <si>
    <t>TECNICO DE NIVEL SUPERIOR EN ATENCION INTEGRAL AL ADULTO MAYOR</t>
  </si>
  <si>
    <t>ENTRENADOR DE FUTBOL</t>
  </si>
  <si>
    <t>PROGRAMA ESPECIAL DE TITULACION DE ENTRENADOR DE FUTBOL</t>
  </si>
  <si>
    <t>ARBITRO DE FUTBOL</t>
  </si>
  <si>
    <t>COMUNICADOR DEPORTIVO EN FUTBOL</t>
  </si>
  <si>
    <t>PROGRAMA ESPECIAL DE TITULACION DE ARBITRO DE FUTBOL</t>
  </si>
  <si>
    <t>TECNICO DE FUTBOL</t>
  </si>
  <si>
    <t>ENTRENADOR EN DEPORTE Y ACTIVIDAD FISICA</t>
  </si>
  <si>
    <t>PREPARADOR FISICO EN FUTBOL</t>
  </si>
  <si>
    <t>ADMINISTRACION DE SALUD</t>
  </si>
  <si>
    <t>ADMINISTRACION DE SEGURIDAD</t>
  </si>
  <si>
    <t>ASISTENTE GESTION EJECUTIVA Y COMPUTACIONAL</t>
  </si>
  <si>
    <t>ASISTENTE GESTION EJECUTIVA BILINGÜE Y COMPUTACIONAL</t>
  </si>
  <si>
    <t>SECRETARIADO EJECUTIVO BILINGÜE Y COMPUTACIONAL</t>
  </si>
  <si>
    <t>SECRETARIADO EJECUTIVO Y COMPUTACIONAL</t>
  </si>
  <si>
    <t>ADMINISTRACION EN SALUD</t>
  </si>
  <si>
    <t>TECNICO EN FARMACIA ASISTENCIAL</t>
  </si>
  <si>
    <t>SOPORTE Y ADMINISTRACION DE REDES COMPUTACIONALES</t>
  </si>
  <si>
    <t>TECNICO EN AUDITORIA</t>
  </si>
  <si>
    <t>ADMINISTRACION BANCARIA Y TECNICAS CONTABLES</t>
  </si>
  <si>
    <t>ADMINISTRACION BANCARIA</t>
  </si>
  <si>
    <t>ADMINISTRACION DE EMPRESAS Y RECURSOS HUMANOS</t>
  </si>
  <si>
    <t>TECNICO EDUCADOR SOCIAL INFANTO JUVENIL</t>
  </si>
  <si>
    <t>TECNICO EN ALIMENTACION Y DIETETICA</t>
  </si>
  <si>
    <t>TECNICO EN SOPORTE COMPUTACIONAL</t>
  </si>
  <si>
    <t>TECNICO EN LABORATORIO CLINICO Y BANCO DE SANGRE</t>
  </si>
  <si>
    <t>TECNICO EN IMAGENOLOGIA Y RADIOTERAPIA</t>
  </si>
  <si>
    <t>TECNICO EN EDUCACION PARVULOS 1 Y 2 BASICO</t>
  </si>
  <si>
    <t>TECNICO EN CONTABILIDAD Y NORMATIVA TRIBUTARIA</t>
  </si>
  <si>
    <t>TECNICO EN COMERCIO EXTERIOR Y MERCADOS DIGITALES</t>
  </si>
  <si>
    <t>TECNICO EN PODOLOGIA CLINICA</t>
  </si>
  <si>
    <t>TECNICO EN TERAPIAS COMPLEMENTARIAS DE SALUD</t>
  </si>
  <si>
    <t>TECNICO EN BIBLIOTECOLOGIA Y DOCUMENTACION</t>
  </si>
  <si>
    <t>TECNICO EN HOTELERIA Y TURISMO</t>
  </si>
  <si>
    <t>TECNICO EN PREVENCION Y REHABILITACION DE ADICCIONES</t>
  </si>
  <si>
    <t>TURISMO TECNICO MENCION EN EMPRESAS TURISTICAS</t>
  </si>
  <si>
    <t>ASISTENTE EJECUTIVO</t>
  </si>
  <si>
    <t>TECNICO EN SERVICIOS FINANCIEROS Y BANCARIOS PEV</t>
  </si>
  <si>
    <t>TECNICO JURIDICO PEV</t>
  </si>
  <si>
    <t>DISEÑO DE VESTUARIO, MOLDAJE Y CONFECCION</t>
  </si>
  <si>
    <t>TECNICO EN OPTICA CON MENCION EN CONTACTOLOGIA</t>
  </si>
  <si>
    <t>TECNICO SUPERIOR EN FARMACIA</t>
  </si>
  <si>
    <t>COMERCIO NAVIERO BILINGÜE</t>
  </si>
  <si>
    <t>COMERCIO MAYORISTA Y EXTERIOR BILINGÜE</t>
  </si>
  <si>
    <t>TECNICO BILINGÜE EN COMERCIO Y TRANSPORTE INTERNACIONAL</t>
  </si>
  <si>
    <t>TECNICO MECANICO EN MAQUINARIA PESADA</t>
  </si>
  <si>
    <t>ENERGIAS RENOVABLES Y EFICIENCIA ENERGETICA</t>
  </si>
  <si>
    <t>MANTENIMIENTO MECANICO INDUSTRIAL</t>
  </si>
  <si>
    <t>ELECTRICIDAD Y ELECTRONICA INDUSTRIAL</t>
  </si>
  <si>
    <t>LOGISTICA INDUSTRIAL</t>
  </si>
  <si>
    <t>ESTETICA INTEGRAL</t>
  </si>
  <si>
    <t>MECANICA AUTOMOTRIZ Y SISTEMAS ELECTRONICOS</t>
  </si>
  <si>
    <t>TECNICO EN OPERACION Y MANTENCION DE MAQUINARIA PESADA</t>
  </si>
  <si>
    <t>DISEÑO Y CONFECCION DE VESTUARIO</t>
  </si>
  <si>
    <t>TECNICO AGRICOLA MENCION VIDES Y FRUTALES</t>
  </si>
  <si>
    <t>DIBUJO TECNICO PROYECTISTA</t>
  </si>
  <si>
    <t>GASTRONOMIA Y COCINA INTERNACIONAL</t>
  </si>
  <si>
    <t>PREVENCION DE RIESGOS Y MEDIO AMBIENTE</t>
  </si>
  <si>
    <t>TECNICO EN SONDAJE</t>
  </si>
  <si>
    <t>CONECTIVIDAD, REDES Y SOPORTE COMPUTACIONAL</t>
  </si>
  <si>
    <t>INSTRUMENTACION Y AUTOMATIZACION INDUSTRIAL</t>
  </si>
  <si>
    <t>ASISTENTE DE EDUCADOR DE PARVULOS</t>
  </si>
  <si>
    <t>TECNICO DE NIVEL SUPERIOR EN PREVENCION DE RIESGOS, CALIDAD Y AMBIENTE</t>
  </si>
  <si>
    <t>TECNICO DE NIVEL SUPERIOR EN TRABAJO SOCIAL Y GESTION COMUNITARIA</t>
  </si>
  <si>
    <t>TECNICO DE NIVEL SUPERIOR LA EDUCACION Y PARADOCENCIA, MENCION CONVIVENCIA ESCOLAR</t>
  </si>
  <si>
    <t>TECNICO EN PREVENCION DE RIESGOS, CALIDAD Y AMBIENTE</t>
  </si>
  <si>
    <t>TECNICO DE NIVEL SUPERIOR EN GESTION Y CONTROL DE CALIDAD</t>
  </si>
  <si>
    <t>TECNICO AGRICOLA Y GANADERO</t>
  </si>
  <si>
    <t>COCINA INTERNACIONAL Y TRADICIONAL CHILENA</t>
  </si>
  <si>
    <t>TECNICO EN CONSTRUCCIONES CIVILES</t>
  </si>
  <si>
    <t>TECNICO EN LABORATORIO CLINICO BANCO DE SANGRE E IMAGENOLOGIA</t>
  </si>
  <si>
    <t>TECNICO EN ANALISIS QUIMICO</t>
  </si>
  <si>
    <t>TECNICO EN ODONTOLOGIA MENCION HIGIENISTA DENTAL</t>
  </si>
  <si>
    <t>GASTRONOMIA INTERNACIONAL Y TRADICIONAL CHILENA</t>
  </si>
  <si>
    <t>TECNICO EN VETERINARIA Y PRODUCCION PECUARIA</t>
  </si>
  <si>
    <t>TECNICO EN ENFERMERIA MENCION TERAPIAS COMPLEMENTARIAS</t>
  </si>
  <si>
    <t>TECNICO EN ENFERMERIA GINECO-OBSTETRICA Y NEONATAL</t>
  </si>
  <si>
    <t>TECNICO EN REGISTROS Y ESTADISTICAS DE SALUD</t>
  </si>
  <si>
    <t>TECNICO EN PRODUCCION ACUICOLA</t>
  </si>
  <si>
    <t>TECNICO EN REGISTROS E INFORMACION BIOMEDICA</t>
  </si>
  <si>
    <t>HIGIENISTA DENTAL</t>
  </si>
  <si>
    <t>AGENTE DE VENTAS MENCION VISITADOR MEDICO</t>
  </si>
  <si>
    <t>TECNICO PECUARIO</t>
  </si>
  <si>
    <t>TECNICO EN GINECOLOGIA Y OBSTETRICIA</t>
  </si>
  <si>
    <t>TECNICO EN REGISTROS Y ESTADISTICAS DE SALUD (PROGRAMA ESPECIAL)</t>
  </si>
  <si>
    <t>TECNICO EN ENFERMERIA (PROGRAMA ESPECIAL)</t>
  </si>
  <si>
    <t>TECNICO EN ENFERMERIA Y PROCEDIMIENTOS DE APOYO A LA REHABILITACION</t>
  </si>
  <si>
    <t>TECNICO EN DEPORTE</t>
  </si>
  <si>
    <t>TECNICO EN GESTION AMBIENTAL</t>
  </si>
  <si>
    <t>TECNICO EN PRODUCCION ACUICOLA (MODULAR)</t>
  </si>
  <si>
    <t>TECNICO AGRICOLA (MODULAR)</t>
  </si>
  <si>
    <t>TURISMO AVENTURA</t>
  </si>
  <si>
    <t>TECNICO EN ADMINISTRACION (PLAN ESPECIAL)</t>
  </si>
  <si>
    <t>TECNICO EN ADMINISTRACION (PLAN ESPECIAL) (CHAÑARAL)</t>
  </si>
  <si>
    <t>TECNICO EN FARMACIA (PLAN ESPECIAL)</t>
  </si>
  <si>
    <t>TECNICO EN CONTROL AGROINDUSTRIAL</t>
  </si>
  <si>
    <t>TECNICO EN REGISTROS E INFORMACION BIOMEDICA (PROGRAMA ESPECIAL)</t>
  </si>
  <si>
    <t>TECNICO EN LABORATORIO CLINICO, BANCO DE SANGRE E IMAGENOLOGIA (PLAN ESPECIAL)</t>
  </si>
  <si>
    <t>SERVICIOS AEROCOMERCIALES Y TRANSPORTES TURISTICOS</t>
  </si>
  <si>
    <t>ASISTENTE DEL EDUCADOR DE PARVULOS</t>
  </si>
  <si>
    <t>TECNICO ELECTRICISTA</t>
  </si>
  <si>
    <t>TECNICO EN ODONTOLOGIA (PROGRAMA ESPECIAL)</t>
  </si>
  <si>
    <t>PREVENCION DE RIESGOS (PLAN ESPECIAL) (CHAÑARAL)</t>
  </si>
  <si>
    <t>PREVENCION DE RIESGOS (PLAN ESPECIAL) (EL SALVADOR)</t>
  </si>
  <si>
    <t>SECRETARIADO GERENCIAL</t>
  </si>
  <si>
    <t>TECNICO EN CONSTRUCCION CIVIL</t>
  </si>
  <si>
    <t>TECNICO EN INFORMATICA Y CONECTIVIDAD EN REDES</t>
  </si>
  <si>
    <t>TECNICO EN ARQUITECTURA Y DISEÑO</t>
  </si>
  <si>
    <t>ELECTRONICA INDUSTRIAL</t>
  </si>
  <si>
    <t>TECNICO DE NIVEL SUPERIOR EN EDUCACION PARVULARIA Y PRIMER CICLO BASICO</t>
  </si>
  <si>
    <t>TECNICO SUPERIOR EN ENFERMERIA</t>
  </si>
  <si>
    <t>TECNICO DE NIVEL SUPERIOR EN PARVULOS Y PRIMER CICLO BASICO</t>
  </si>
  <si>
    <t>SECRETARIADO EJECUTIVO COMPUTACIONAL MENCION JURIDICA O RELACIONES PUBLICAS</t>
  </si>
  <si>
    <t>TECNICO FINANCIERO BANCARIO</t>
  </si>
  <si>
    <t>TECNICO EN REHABILITACION DE DROGODEPENDIENTES</t>
  </si>
  <si>
    <t>TECNICO EN EDUCACION PARVULARIA Y PRIMER CICLO DE ENSEÑANZA GENERAL BASICA</t>
  </si>
  <si>
    <t>TECNICO EN ATENCION DEL ADULTO MAYOR</t>
  </si>
  <si>
    <t>TECNICO EN REHABILITACION DE DROGODEPENDIENTE</t>
  </si>
  <si>
    <t>CONTABILIDAD COMPUTACIONAL</t>
  </si>
  <si>
    <t>ASISTENTE DE EDUCACION PARVULARIA</t>
  </si>
  <si>
    <t>INTERPRETARIADO INGLES-ALEMAN</t>
  </si>
  <si>
    <t>SECRETARIADO GERENCIAL BILINGÜE</t>
  </si>
  <si>
    <t>SECRETARIADO EJECUTIVO EN COMPUTACION</t>
  </si>
  <si>
    <t>PREVENCION DE RIESGOS MODULAR</t>
  </si>
  <si>
    <t>OBRAS CIVILES</t>
  </si>
  <si>
    <t>INSTRUCTOR EN GIMNASIA JAZZ</t>
  </si>
  <si>
    <t>INTERPRETE E INSTRUCTOR EN DANZA ESPECTACULO</t>
  </si>
  <si>
    <t>TECNICO DE NIVEL SUPERIOR EN CONTABILIDAD GENERAL MENCION CONTABILIDAD PUBLICA</t>
  </si>
  <si>
    <t>TECNICO DE NIVEL SUPERIOR EN CONTABILIDAD MENCION CONTABILIDAD PUBLICA</t>
  </si>
  <si>
    <t>TECNICO DE NIVEL SUPERIOR EN GESTION DE INSTITUCIONES DE SALUD</t>
  </si>
  <si>
    <t>TECNICO DE NIVEL SUPERIOR EN OPERACION EN TRANSPORTE Y TRANSITO</t>
  </si>
  <si>
    <t>TECNICO DE NIVEL SUPERIOR EN OPERACION DE TRANSPORTE Y TRANSITO</t>
  </si>
  <si>
    <t>TECNICO DE NIVEL SUPERIOR EN ADMINISTRACION DE RECURSOS HUMANOS</t>
  </si>
  <si>
    <t>TECNICO DE NIVEL SUPERIOR EN ADMINISTRACION MENCION GESTION Y CONTROL MUNICIPAL</t>
  </si>
  <si>
    <t>TECNICO DE NIVEL SUPERIOR EN ASISTENTE DE AULA</t>
  </si>
  <si>
    <t>TECNICO DE NIVEL SUPERIOR EN ASISTENTE DE LA EDUCACION MENCION INSPECTOR EDUCACIONAL</t>
  </si>
  <si>
    <t>PROCESOS DE LA MADERA</t>
  </si>
  <si>
    <t>TECNICO EN EDUCACION PARVULARIA MENCION INTEGRACION ESCOLAR</t>
  </si>
  <si>
    <t>TECNICO EN PREVENCION DE RIESGOS Y MEDIO AMBIENTE</t>
  </si>
  <si>
    <t>TECNICO EN ADMINISTRACION DE EMPRESAS MENCION CONTABILIDAD</t>
  </si>
  <si>
    <t>TECNICO EN EDUCACION PARVULARIA ESPECIALIZACION EN INTEGRACION ESCOLAR</t>
  </si>
  <si>
    <t>TECNICO EN MINAS</t>
  </si>
  <si>
    <t>TECNICO EN INFORMATICA CON ESPECIALIZACION EN DESARROLLO DE SOFTWARE Y MULTIMEDIOS</t>
  </si>
  <si>
    <t>TECNICO EN ADMINISTRACION DE EMPRESAS MENCION INSTITUCIONES FINANCIERAS</t>
  </si>
  <si>
    <t>TECNICO EN PROGRAMACION Y ANALISIS DE SISTEMAS</t>
  </si>
  <si>
    <t>SECRETARIADO EJECUTIVO</t>
  </si>
  <si>
    <t>ADMINISTRACION DE EMPRESAS MENCION RECURSOS HUMANOS</t>
  </si>
  <si>
    <t>ELECTRICIDAD</t>
  </si>
  <si>
    <t>ELECTRONICA Y AUTOMATIZACION INDUSTRIAL</t>
  </si>
  <si>
    <t>INFORMATICA Y REDES</t>
  </si>
  <si>
    <t>ASISTENTE DE PARVULOS Y AULA</t>
  </si>
  <si>
    <t>CONSTRUCCION</t>
  </si>
  <si>
    <t>TURISMO MARKETING TURISTICO</t>
  </si>
  <si>
    <t>CONSTRUCCION MENCION TOPOGRAFIA</t>
  </si>
  <si>
    <t>INSTALACIONES SANITARIAS Y GAS</t>
  </si>
  <si>
    <t>ASISTENTE DE PARVULO Y PRIMER CICLO EDUCACION BASICA MENCION TRASTORNOS DEL APRENDIZAJE</t>
  </si>
  <si>
    <t>INSTALACIONES DE GAS Y SERVICIOS SANITARIOS</t>
  </si>
  <si>
    <t>PELUQUERIA Y ESTETICA</t>
  </si>
  <si>
    <t>TECNICO EN MANTENCION DE MAQUINARIA PESADA</t>
  </si>
  <si>
    <t>TECNICO EN EXPLOTACION MINERA</t>
  </si>
  <si>
    <t>TECNICO EN TRABAJO SOCIAL CON MENCION EN ATENCION POLITICAS DE INFANCIA</t>
  </si>
  <si>
    <t>TECNICO EN TERAPIAS COMPLEMENTARIAS</t>
  </si>
  <si>
    <t>TECNICO EN TRABAJO SOCIAL CON MENCION EN GESTION PUBLICA</t>
  </si>
  <si>
    <t>TECNICO EN REDES ELECTRICAS</t>
  </si>
  <si>
    <t>TECNICO EN PROCESOS Y CONTROLES DE CALIDAD ALIMENTARIA</t>
  </si>
  <si>
    <t>TECNICO SOCIAL CON MENCION EN GESTION PUBLICAS</t>
  </si>
  <si>
    <t>ANALISIS DE SISTEMAS COMPUTACIONALES</t>
  </si>
  <si>
    <t>TECNICO EN OBRAS CIVILES</t>
  </si>
  <si>
    <t>TECNICO EN AUDITORIA COMPUTACIONAL</t>
  </si>
  <si>
    <t>TECNICO SOCIAL CON MENCION EN ATENCION DE POLITICAS DE INFANCIA</t>
  </si>
  <si>
    <t>TECNICO EN PARVULOS Y BASICA</t>
  </si>
  <si>
    <t>TECNICO EN VINICULTURA</t>
  </si>
  <si>
    <t>DISEÑO GRAFICO COMPUTACIONAL</t>
  </si>
  <si>
    <t>FOTOGRAFIA Y COMUNICACION VISUAL</t>
  </si>
  <si>
    <t>SOPORTE COMPUTACIONAL</t>
  </si>
  <si>
    <t>COCINA NACIONAL E INTERNACIONAL</t>
  </si>
  <si>
    <t>COMERCIO EXTERIOR Y RELACIONES INTERNACIONALES</t>
  </si>
  <si>
    <t>MARKETING Y VENTAS</t>
  </si>
  <si>
    <t>MECANICA AUTOMOTRIZ</t>
  </si>
  <si>
    <t>DISEÑO Y PRODUCCION GRAFICA DIGITAL</t>
  </si>
  <si>
    <t>GESTION Y PRODUCCION DE EVENTOS</t>
  </si>
  <si>
    <t>ILUSTRACION ARTISTICA</t>
  </si>
  <si>
    <t>FOTOGRAFIA ESPECIALIDADES FOTOGRAFIA PUBLICITARIA Y FOTOGRAFIA PERIODISTICA</t>
  </si>
  <si>
    <t>COMUNICACION SOCIAL MENCION PRODUCCION DE EVENTOS</t>
  </si>
  <si>
    <t>TECNICO EN GESTION DE SERVICIOS HOTELEROS Y TURISTICOS</t>
  </si>
  <si>
    <t>GESTION Y SOPORTE DE REDES</t>
  </si>
  <si>
    <t>TECNICO EN PREVENCION Y REHABILITACION PSICOSOCIAL</t>
  </si>
  <si>
    <t>CONTROL AUTOMATICO</t>
  </si>
  <si>
    <t>TECNICO EN DISEÑO GRAFICO Y PRODUCCION DIGITAL</t>
  </si>
  <si>
    <t>ADMINISTRACION JURIDICA</t>
  </si>
  <si>
    <t>TECNICO EN PREPARADOR FISICO</t>
  </si>
  <si>
    <t>TECNICO CONTADOR GENERAL</t>
  </si>
  <si>
    <t>TECNICO EN EDUCACION PARVULARIA Y BASICA</t>
  </si>
  <si>
    <t>ADMINISTRACION DE OPERACIONES LOGISTICAS</t>
  </si>
  <si>
    <t>TURISMO</t>
  </si>
  <si>
    <t>CONTROL DE GESTION</t>
  </si>
  <si>
    <t>COMERCIO ELECTRONICO</t>
  </si>
  <si>
    <t>MARKETING Y GESTION COMERCIAL</t>
  </si>
  <si>
    <t>SUPERVISION EN RETAIL</t>
  </si>
  <si>
    <t>LOGISTICA OPERATIVA</t>
  </si>
  <si>
    <t>TECNICO DE NIVEL SUPERIOR EN CONSTRUCCION Y OBRAS CIVILES</t>
  </si>
  <si>
    <t>TECNICO DE NIVEL SUPERIOR EN EDUCACION DE PARVULOS</t>
  </si>
  <si>
    <t>TECNICO DE NIVEL SUPERIOR EN ELECTRICIDAD Y ELECTRONICA INDUSTRIAL</t>
  </si>
  <si>
    <t>TECNICO DE NIVEL SUPERIOR EN MANTENIMIENTO MECANICO INDUSTRIAL</t>
  </si>
  <si>
    <t>TECNOLOGIA AGRICOLA</t>
  </si>
  <si>
    <t>TELECOMUNICACIONES, CONECTIVIDAD Y REDES</t>
  </si>
  <si>
    <t>ADMINISTRACION DE EMPRESAS MENCION GESTION DE PERSONAS</t>
  </si>
  <si>
    <t>MANTENIMIENTO INDUSTRIAL</t>
  </si>
  <si>
    <t>TURISMO MENCION TURISMO AVENTURA</t>
  </si>
  <si>
    <t>ELECTRICIDAD INDUSTRIAL MENCION ELECTROMECANICA</t>
  </si>
  <si>
    <t>LABORATORISTA CLINICO, BANCO DE SANGRE E IMAGENOLOGIA</t>
  </si>
  <si>
    <t>DISEÑO Y PRODUCCION GRAFICA</t>
  </si>
  <si>
    <t>ELECTRICIDAD INDUSTRIAL MENCION PROYECTOS ELECTRICOS</t>
  </si>
  <si>
    <t>HOTELES Y RESTAURANTES</t>
  </si>
  <si>
    <t>TECNOLOGIA PECUARIA</t>
  </si>
  <si>
    <t>AUTOMATIZACION Y CONTROL INDUSTRIAL</t>
  </si>
  <si>
    <t>EDIFICACION</t>
  </si>
  <si>
    <t>LOGISTICA Y OPERACIONES INDUSTRIALES</t>
  </si>
  <si>
    <t>TECNOLOGIA EN MINERIA</t>
  </si>
  <si>
    <t>REFRIGERACION</t>
  </si>
  <si>
    <t>TURISMO MENCION VIAJES Y TURISMO</t>
  </si>
  <si>
    <t>DISEÑO WEB &amp; MOBILE</t>
  </si>
  <si>
    <t>MECANICA AUTOMOTRIZ EN SISTEMAS ELECTRONICOS</t>
  </si>
  <si>
    <t>HOTELERIA Y SERVICIOS</t>
  </si>
  <si>
    <t>DISEÑO &amp; PRODUCCION DE MODA</t>
  </si>
  <si>
    <t>ELECTROMECANICA</t>
  </si>
  <si>
    <t>ELECTRICIDAD INDUSTRIAL MENCION INSTALACIONES ELECTRICAS</t>
  </si>
  <si>
    <t>DIBUJO DE PROYECTOS DE ARQUITECTURA E INGENIERIA</t>
  </si>
  <si>
    <t>DISEÑO EDITORIAL</t>
  </si>
  <si>
    <t>TECNOLOGIA EN VITIVINICULTURA</t>
  </si>
  <si>
    <t>TECNOLOGIA EN METALURGIA</t>
  </si>
  <si>
    <t>LABORATORISTA QUIMICO MINERO</t>
  </si>
  <si>
    <t>MECANICA AUTOMOTRIZ EN MAQUINARIA PESADA</t>
  </si>
  <si>
    <t>MECANICA EN PRODUCCION INDUSTRIAL</t>
  </si>
  <si>
    <t>GESTION Y CONTROL DE CALIDAD</t>
  </si>
  <si>
    <t>PAISAJISMO</t>
  </si>
  <si>
    <t>BIOTECNOLOGIA INDUSTRIAL</t>
  </si>
  <si>
    <t>TECNOLOGIA EN PRODUCCION GANADERA</t>
  </si>
  <si>
    <t>TECNOLOGIA EN ANALISIS QUIMICO</t>
  </si>
  <si>
    <t>FABRICACION Y MONTAJE INDUSTRIAL</t>
  </si>
  <si>
    <t>DISEÑO Y PROGRAMACION MULTIMEDIA</t>
  </si>
  <si>
    <t>LOGISTICA</t>
  </si>
  <si>
    <t>CLIMATIZACION</t>
  </si>
  <si>
    <t>MANTENIMIENTO MECANICO DE PLANTAS MINERAS</t>
  </si>
  <si>
    <t>TECNOLOGIA Y ADMINISTRACION AGRICOLA</t>
  </si>
  <si>
    <t>TECNICO EN METALURGIA EXTRACTIVA</t>
  </si>
  <si>
    <t>TECNOLOGIA INDUSTRIAL DE LOS ALIMENTOS</t>
  </si>
  <si>
    <t>SALUD Y BELLEZA NATURAL</t>
  </si>
  <si>
    <t>SALUD Y TERAPIAS NATURALES</t>
  </si>
  <si>
    <t>TECNICO EN AGRICULTURA ECOLOGICA</t>
  </si>
  <si>
    <t>PAISAJISMO SUSTENTABLE</t>
  </si>
  <si>
    <t>TECNICO EN MINERIA Y GEOLOGIA SUSTENTABLE</t>
  </si>
  <si>
    <t>TECNICO EN MANEJO DE AREAS SILVESTRES PROTEGIDAS</t>
  </si>
  <si>
    <t>CONSTRUCCION SUSTENTABLE</t>
  </si>
  <si>
    <t>MINERIA Y GEOLOGIA SUSTENTABLE</t>
  </si>
  <si>
    <t>SALUD, TERAPIA FLORAL Y PLANTAS MEDICINALES</t>
  </si>
  <si>
    <t>PAISAJISMO Y AREAS NATURALES</t>
  </si>
  <si>
    <t>TECNICO EN MEDIO AMBIENTE</t>
  </si>
  <si>
    <t>DISEÑO SUSTENTABLE</t>
  </si>
  <si>
    <t>MEDIO AMBIENTE</t>
  </si>
  <si>
    <t>TECNICO EN MEDIO AMBIENTE MENCION TRATAMIENTO DE AGUAS</t>
  </si>
  <si>
    <t>TECNICO EN MEDIO AMBIENTE MENCION GESTION DE RESIDUOS</t>
  </si>
  <si>
    <t>TECNICO EN CONSTRUCCION SUSTENTABLE</t>
  </si>
  <si>
    <t>TECNICO EN MEDIOAMBIENTE MENCION MINERIA</t>
  </si>
  <si>
    <t>CONSTRUCCION DE VIVIENDAS EN MADERA</t>
  </si>
  <si>
    <t>DISEÑO Y PROGRAMACION WEB</t>
  </si>
  <si>
    <t>TECNICO DE NIVEL SUPERIOR EN INDUSTRIAS DE LA MADERA</t>
  </si>
  <si>
    <t>ADMINISTRACION DE REDES Y SOPORTE COMPUTACIONAL</t>
  </si>
  <si>
    <t>GESTION TURISTICA</t>
  </si>
  <si>
    <t>DIBUJO Y PROYECTO INDUSTRIAL</t>
  </si>
  <si>
    <t>MECANICA INDUSTRIAL</t>
  </si>
  <si>
    <t>REFRIGERACION INDUSTRIAL Y AIRE ACONDICIONADO</t>
  </si>
  <si>
    <t>ADMINISTRACION PORTUARIA PESQUERO ARTESANAL</t>
  </si>
  <si>
    <t>CONSTRUCCION EN MADERA</t>
  </si>
  <si>
    <t>PROCESOS INDUSTRIALES MADEREROS</t>
  </si>
  <si>
    <t>REFRIGERACION INDUSTRIAL Y CLIMATIZACION</t>
  </si>
  <si>
    <t>EDUCACION DE PARVULO</t>
  </si>
  <si>
    <t>GESTION PORTUARIA Y PESQUERA</t>
  </si>
  <si>
    <t>MECANICA DE EQUIPO PESADO</t>
  </si>
  <si>
    <t>OPERACION DE PLANTAS MINERAS</t>
  </si>
  <si>
    <t>ELECTRICIDAD Y EFICIENCIA ENERGETICA</t>
  </si>
  <si>
    <t>ADMINISTRACION BILINGÜE</t>
  </si>
  <si>
    <t>ENFERMERIA Y TELEMEDICINA</t>
  </si>
  <si>
    <t>INSTRUMENTACION Y CONTROL INDUSTRIAL</t>
  </si>
  <si>
    <t>GEOMINERIA</t>
  </si>
  <si>
    <t>INTERVENCION Y REHABILITACION PSICOSOCIAL</t>
  </si>
  <si>
    <t>EDUCACION GENERAL</t>
  </si>
  <si>
    <t>MAQUINARIA PESADA</t>
  </si>
  <si>
    <t>TECNICO NIVEL SUPERIOR EN EDUCACION GENERAL</t>
  </si>
  <si>
    <t>CLIMATIZACION Y REFRIGERACION INDUSTRIAL</t>
  </si>
  <si>
    <t>MANTENIMIENTO INDUSTRIAL Y MECATRONICA</t>
  </si>
  <si>
    <t>SOLDADURA INDUSTRIAL CON CERTIFICACION DE COMPETENCIAS</t>
  </si>
  <si>
    <t>MANTENCION ELECTRICA</t>
  </si>
  <si>
    <t>TECNICO SUPERIOR EN GEO MINERIA</t>
  </si>
  <si>
    <t>MANTENCION MECANICA INDUSTRIAL</t>
  </si>
  <si>
    <t>MANTENCION MECANICA DE EQUIPO PESADO</t>
  </si>
  <si>
    <t>INSTRUMENTACION INDUSTRIAL</t>
  </si>
  <si>
    <t>TECNICO DE NIVEL SUPERIOR EN GEOLOGIA</t>
  </si>
  <si>
    <t>TECNICO EN PREVENCION DE RIESGOS INDUSTRIALES</t>
  </si>
  <si>
    <t>ORIENTACION Y MEDIACION FAMILIAR Y SOCIAL</t>
  </si>
  <si>
    <t>ASISTENTE TECNICO DE EDUCACION PARVULARIA Y DEL PRIMER NIVEL DE EDUCACION GENERAL BASICA</t>
  </si>
  <si>
    <t>ASISTENTE TECNICO SUPERIOR DE EDUCACION PARVULARIA Y DEL PRIMER NIVEL</t>
  </si>
  <si>
    <t>ADMINISTRACION DE SEGURIDAD PRIVADA</t>
  </si>
  <si>
    <t>TECNICO EN FABRICACION Y MONTAJE INDUSTRIAL</t>
  </si>
  <si>
    <t>TECNICO EN OPERACIONES LOGISTICA</t>
  </si>
  <si>
    <t>TECNICO EN TOPOGRAFIA Y GEOMENSURA</t>
  </si>
  <si>
    <t>TECNICO EN ELECTRICIDAD Y ELECTRONICA, CON ESPECIALIZACION EN FOTOVOLTAICO</t>
  </si>
  <si>
    <t>CONTABILIDAD GENERAL MENCION AUDITORIA</t>
  </si>
  <si>
    <t>TECNICO EN EDUCACION PARVULARIA Y BASICA MENCION EDUCACION DIFERENCIAL</t>
  </si>
  <si>
    <t>TECNICO EN GESTION PREVISIONAL Y SEGURIDAD SOCIAL</t>
  </si>
  <si>
    <t>TECNICO EN EDUCACION PARVULARIA MENCION EDUCACION DIFERENCIAL</t>
  </si>
  <si>
    <t>TECNICO EN EDIFICACION Y TERMINACIONES</t>
  </si>
  <si>
    <t>TECNICO EN ADMINISTRACION Y FINANZAS</t>
  </si>
  <si>
    <t>TECNICO EN ADMINISTRACION Y MARKETING</t>
  </si>
  <si>
    <t>TECNICO EN INSTALACIONES FOTOVOLTAICAS Y TERMICAS</t>
  </si>
  <si>
    <t>ASISTENTE TECNICO PARA LA EDUCACION PARVULARIA Y BASICA MENCION EN EDUCACION DIFERENCIAL</t>
  </si>
  <si>
    <t>CONTABILIDAD GENERAL MENCION TECNICO EN AUDITORIA COMPUTACIONAL</t>
  </si>
  <si>
    <t>TECNICO EN CONSERVACION Y RESTAURACION</t>
  </si>
  <si>
    <t>TECNICO ARTIFICE EN ORFEBRERIA Y JOYERIA</t>
  </si>
  <si>
    <t>TECNICO ARTIFICE EN TEXTIL Y VESTUARIO</t>
  </si>
  <si>
    <t>TECNICO ARTIFICE EN CONSTRUCCION ESCENOGRAFICA</t>
  </si>
  <si>
    <t>TECNICO ARTIFICE EN CERAMICA Y VIDRIO</t>
  </si>
  <si>
    <t>TECNICO EN TELECOMUNICACIONES Y CONECTIVIDAD</t>
  </si>
  <si>
    <t>TECNICO EN EDUCACION PARVULARIA Y PRIMER CICLO DE EDUCACION BASICA</t>
  </si>
  <si>
    <t>TECNICO DE NIVEL SUPERIOR EN AGROPECUARIA</t>
  </si>
  <si>
    <t>TECNICO DE NIVEL SUPERIOR EN ASISTENCIA JURIDICA</t>
  </si>
  <si>
    <t>TECNICO DE NIVEL SUPERIOR EN CONTROL DE GESTION Y LOGISTICA</t>
  </si>
  <si>
    <t>TECNICO DE NIVEL SUPERIOR EN LABORATORISTA CLINICO, BANCO DE SANGRE E IMAGENOLOGIA</t>
  </si>
  <si>
    <t>PROYECTOS ELECTRICOS DE DISTRIBUCION</t>
  </si>
  <si>
    <t>REDES COMPUTACIONALES (MODULOS)</t>
  </si>
  <si>
    <t>CONSTRUCCIONES METALICAS (MODULOS)</t>
  </si>
  <si>
    <t>DEPORTES Y RECREACION</t>
  </si>
  <si>
    <t>ASISTENCIA JURIDICA</t>
  </si>
  <si>
    <t>TECNICO EN PROCESOS DE SOLDADURA</t>
  </si>
  <si>
    <t>TECNICO DE NIVEL SUPERIOR EN ATENCION DE MENORES</t>
  </si>
  <si>
    <t>PRODUCCION INDUSTRIAL</t>
  </si>
  <si>
    <t>TECNICO DE NIVEL SUPERIOR EN CONSTRUCCIONES METALICAS</t>
  </si>
  <si>
    <t>TECNICO DE NIVEL SUPERIOR EN EDUCACION PARVULARIA Y PRIMER CICLO DE EDUCACION BASICA</t>
  </si>
  <si>
    <t>TECNICO DE NIVEL SUPERIOR EN TELECOMUNICACIONES Y CONECTIVIDAD</t>
  </si>
  <si>
    <t>TECNICO DE NIVEL SUPERIOR EN REDES COMPUTACIONALES</t>
  </si>
  <si>
    <t>TECNICO DE NIVEL SUPERIOR EN FABRICACION Y MONTAJE DE ESTRUCTURAS METALICAS</t>
  </si>
  <si>
    <t>ASISTENCIA EN EDUCACION PARVULARIA Y PRIMER CICLO EDUCACION GRAL. BASICA</t>
  </si>
  <si>
    <t>AGRICOLA</t>
  </si>
  <si>
    <t>GESTION MARITIMO-PORTUARIA</t>
  </si>
  <si>
    <t>TECNICO DE NIVEL SUPERIOR EN EDUCACION PARVULARIA Y PRIMER-SEGUNDO AÑO DE EDUCACION BASICA</t>
  </si>
  <si>
    <t>CONTABILIDAD FINANCIERA</t>
  </si>
  <si>
    <t>SECRETARIADO EJECUTIVO GERENCIAL</t>
  </si>
  <si>
    <t>PREVENCION DE RIESGO</t>
  </si>
  <si>
    <t>GESTION PUBLICA</t>
  </si>
  <si>
    <t>TECNICO DE NIVEL SUPERIOR EN COCINA INTERNACIONAL</t>
  </si>
  <si>
    <t>ADMINISTRACION DE EMPRESAS MENCION CONTROL DE GESTION</t>
  </si>
  <si>
    <t>ADMINISTRACION DE EMPRESAS MENCION GESTION FINANCIERA</t>
  </si>
  <si>
    <t>ADMINISTRACION</t>
  </si>
  <si>
    <t>REMANUFACTURA DE LA MADERA</t>
  </si>
  <si>
    <t>MECANICA AUTOMOTRIZ Y AUTOTRONICA</t>
  </si>
  <si>
    <t>IMPRESION MENCION DIGITAL</t>
  </si>
  <si>
    <t>PRODUCCION EN TECNOLOGIAS DIGITALES</t>
  </si>
  <si>
    <t>TECNICO NIVEL SUPERIOR EN DISEÑO GRAFICO</t>
  </si>
  <si>
    <t>IMPRESION MENCION FLEXOGRAFIA</t>
  </si>
  <si>
    <t>IMPRESION MENCION OFFSET</t>
  </si>
  <si>
    <t>POSTPRENSA</t>
  </si>
  <si>
    <t>GESTION Y PRODUCCION DE MEDIOS GRAFICOS</t>
  </si>
  <si>
    <t>PREVENCION DE RIESGOS INDUSTRIALES</t>
  </si>
  <si>
    <t>TRANSPORTE</t>
  </si>
  <si>
    <t>OPERACIONES PORTUARIAS</t>
  </si>
  <si>
    <t>MANTENCION INDUSTRIAL</t>
  </si>
  <si>
    <t>ANALISTA PROGRAMADOR EN COMPUTACION</t>
  </si>
  <si>
    <t>CONTROL DE ALIMENTOS</t>
  </si>
  <si>
    <t>INSTRUMENTACION, ELECTRONICA Y CONTROL INDUSTRIAL</t>
  </si>
  <si>
    <t>TECNICO DE NIVEL SUPERIOR EN GESTION AGROPECUARIA</t>
  </si>
  <si>
    <t>TECNICO DE NIVEL SUPERIOR EN PREPARACION FISICA PARA EL DEPORTE Y LA VIDA SALUDABLE</t>
  </si>
  <si>
    <t>ASISTENTE DE ODONTOLOGIA (MODULOS)</t>
  </si>
  <si>
    <t>PRODUCCION DE SOFTWARE</t>
  </si>
  <si>
    <t>TECNICO EN PSICOEDUCACION Y EDUCACION SOCIAL</t>
  </si>
  <si>
    <t>TECNICO DE NIVEL SUPERIOR EN CONTROL, INSTRUMENTACION Y AUTOMATIZACION INDUSTRIAL</t>
  </si>
  <si>
    <t>TECNICO EN ADMINISTRACION (MODULOS)</t>
  </si>
  <si>
    <t>TECNICO DE NIVEL SUPERIOR EN PREVENCION DE RIESGOS LABORALES</t>
  </si>
  <si>
    <t>INDUSTRIAS AGROALIMENTARIAS (MODULOS)</t>
  </si>
  <si>
    <t>TECNICO DEPORTIVO (MODULOS)</t>
  </si>
  <si>
    <t>GESTION DE PREDIOS AGRICOLAS (MODULOS)</t>
  </si>
  <si>
    <t>TECNICO ELECTRONICO EN CONTROL E INSTRUMENTACION INDUSTRIAL (MODULOS)</t>
  </si>
  <si>
    <t>TECNICO DE NIVEL SUPERIOR EN ADMINISTRACION (MODULOS)</t>
  </si>
  <si>
    <t>TECNICO DE NIVEL SUPERIOR EN PROGRAMACION DE SISTEMAS INFORMATICOS</t>
  </si>
  <si>
    <t>EDUCACION PARVULARIA MENCION INGLES</t>
  </si>
  <si>
    <t>CERTIFICADO EN METODOS DE LA ENSEÑANZA DEL INGLES PARA EDUCACION PREESCOLAR Y EDUCACION GENERAL BASICA</t>
  </si>
  <si>
    <t>INFANTERIA DE MARINA</t>
  </si>
  <si>
    <t>MECANICO ELECTRONICO EN TELECOMUNICACIONES</t>
  </si>
  <si>
    <t>COMUNICACIONES</t>
  </si>
  <si>
    <t>INTELIGENCIA NAVAL</t>
  </si>
  <si>
    <t>MECANICO ELECTRONICO EN SISTEMAS COMPUTACIONALES</t>
  </si>
  <si>
    <t>RADARISTA CIC</t>
  </si>
  <si>
    <t>SANIDAD DENTAL</t>
  </si>
  <si>
    <t>TECNICO DE APOYO CLINICO EN PABELLON</t>
  </si>
  <si>
    <t>ARMAMENTOS</t>
  </si>
  <si>
    <t>SANIDAD NAVAL</t>
  </si>
  <si>
    <t>MECANICO DE MAQUINAS</t>
  </si>
  <si>
    <t>INTELIGENCIA</t>
  </si>
  <si>
    <t>INTELIGENCIA DE SEÑALES</t>
  </si>
  <si>
    <t>INGENIERIA EN SISTEMAS NAVALES</t>
  </si>
  <si>
    <t>TECNICO DE APOYO CLINICO EN BANCO DE SANGRE</t>
  </si>
  <si>
    <t>TECNICO DE APOYO CLINICO EN ANESTESIA</t>
  </si>
  <si>
    <t>MECANICO DE COMBUSTION INTERNA</t>
  </si>
  <si>
    <t>MECANICO DE ARMAMENTOS</t>
  </si>
  <si>
    <t>MECANICO ELECTRONICO CONTROL DE FUEGO</t>
  </si>
  <si>
    <t>MECANICO ELECTRONICO SONAR</t>
  </si>
  <si>
    <t>MECANICO MATERIAL DE GUERRA</t>
  </si>
  <si>
    <t>MECANICO AVIADOR NAVAL</t>
  </si>
  <si>
    <t>ENFERMERIA NAVAL</t>
  </si>
  <si>
    <t>TECNICO DE APOYO CLINICO EN RAYOS X</t>
  </si>
  <si>
    <t>MECANICO ELECTRONICO EN OPERACIONES</t>
  </si>
  <si>
    <t>MECANICO ELECTRONICO EN RADARES</t>
  </si>
  <si>
    <t>OFICIAL DE MARINA ESCALAFON EJECUTIVO</t>
  </si>
  <si>
    <t>OFICIAL PLAN COMUN</t>
  </si>
  <si>
    <t>ARTILLERIA MENCION INFANTERIA DE MARINA</t>
  </si>
  <si>
    <t>INGENIERIA NAVAL EN HIDROGRAFIA Y OCEANOGRAFIA</t>
  </si>
  <si>
    <t>OFICIAL DE MARINA ESCALAFON LITORAL</t>
  </si>
  <si>
    <t>OFICIAL DE MARINA ESCALAFON INFANTERIA DE MARINA</t>
  </si>
  <si>
    <t>OFICIAL DE MARINA ESCALAFON ABASTECIMIENTO</t>
  </si>
  <si>
    <t>ARTILLERIA Y MISILES</t>
  </si>
  <si>
    <t>TELECOMUNICACIONES</t>
  </si>
  <si>
    <t>INGENIERIA DE COMBATE</t>
  </si>
  <si>
    <t>ABASTECIMIENTO</t>
  </si>
  <si>
    <t>NAVEGACION</t>
  </si>
  <si>
    <t>TORPEDOS ARMAS A/S Y MINAJE</t>
  </si>
  <si>
    <t>LITORAL</t>
  </si>
  <si>
    <t>MECANICO ELECTRICISTA</t>
  </si>
  <si>
    <t>SUBMARINOS</t>
  </si>
  <si>
    <t>MECANICO BUZO DE SALVATAJE CONTROL DE AVERIAS</t>
  </si>
  <si>
    <t>INFANTERIA</t>
  </si>
  <si>
    <t>AVIACION NAVAL</t>
  </si>
  <si>
    <t>FAROS</t>
  </si>
  <si>
    <t>GUARDA ALMACEN</t>
  </si>
  <si>
    <t>INGENIERIA NAVAL MECANICA</t>
  </si>
  <si>
    <t>INGENIERIA NAVAL ELECTRICA</t>
  </si>
  <si>
    <t>INGENIERIA NAVAL ELECTRONICA</t>
  </si>
  <si>
    <t>OFICIAL DE LA FUERZA AEREA DE CHILE (INGENIERIA ELECTRONICA)</t>
  </si>
  <si>
    <t>TRIPULANTE DE AERONAVES</t>
  </si>
  <si>
    <t>ARMAMENTO</t>
  </si>
  <si>
    <t>OFICIAL DE LA FUERZA AEREA DE CHILE</t>
  </si>
  <si>
    <t>MECANICA DE EQUIPOS TERRESTRES DE APOYO</t>
  </si>
  <si>
    <t>MECANICA DE SISTEMAS DE AERONAVES</t>
  </si>
  <si>
    <t>INGENIERO DE EJECUCION EN DEFENSA ANTIAEREA MENCION ARTILLERIA ANTIAEREA</t>
  </si>
  <si>
    <t>MECANICA DE ESTRUCTURAS DE AERONAVES</t>
  </si>
  <si>
    <t>MECANICA DE MOTORES DE AERONAVES</t>
  </si>
  <si>
    <t>ELECTRO-ELECTRONICO AEREO</t>
  </si>
  <si>
    <t>CONTROL MILITAR DE TRANSITO AEREO</t>
  </si>
  <si>
    <t>INFANTERIA DE AVIACION</t>
  </si>
  <si>
    <t>INGENIERIA DE EJECUCION EN SISTEMAS AERONAUTICOS MENCION PILOTO GUERRA</t>
  </si>
  <si>
    <t>OFICIAL DE LA FUERZA AEREA DE CHILE (INGENIERIA AERONAUTICA)</t>
  </si>
  <si>
    <t>OFICIAL DE LA FUERZA AEREA DE CHILE (INGENIERIA EN ADMINISTRACION)</t>
  </si>
  <si>
    <t>INGENIERIA DE EJECUCION EN DEFENSA ANTIAEREA</t>
  </si>
  <si>
    <t>ARTILLERIA ANTIAEREA</t>
  </si>
  <si>
    <t>AEROFOTOGRAMETRIA</t>
  </si>
  <si>
    <t>CONTROL DE MANTENIMIENTO Y MATERIALES</t>
  </si>
  <si>
    <t>SUBOFICIAL DE LA FUERZA AEREA</t>
  </si>
  <si>
    <t>INGENIERO DE EJECUCION EN DEFENSA ANTIAEREA MENCION INFANTERIA DE AVIACION</t>
  </si>
  <si>
    <t>ADMINISTRACION DE OFICINAS</t>
  </si>
  <si>
    <t>PERSONAL</t>
  </si>
  <si>
    <t>OFICIAL DE ORDEN Y SEGURIDAD, ADMINISTRADOR DE SEGURIDAD PUBLICA</t>
  </si>
  <si>
    <t>INVESTIGACION POLICIAL</t>
  </si>
  <si>
    <t>LICENCIATURA EN SEGURIDAD Y DEFENSA</t>
  </si>
  <si>
    <t>TECNICO DE NIVEL SUPERIOR EN SERVICIOS DE VUELO</t>
  </si>
  <si>
    <t>TECNICO DE NIVEL SUPERIOR EN ABASTECIMIENTO</t>
  </si>
  <si>
    <t>TECNICO DE NIVEL SUPERIOR EN SERVICIOS EN PERSONAL AERONAUTICO</t>
  </si>
  <si>
    <t>TECNICO DE NIVEL SUPERIOR EN INSTRUMENTAL METEOROLOGICO</t>
  </si>
  <si>
    <t>CONTROL DE TRANSITO AEREO</t>
  </si>
  <si>
    <t>TECNICO DE NIVEL SUPERIOR EN SEGURIDAD AEROPORTUARIA</t>
  </si>
  <si>
    <t>TECNICO DE NIVEL SUPERIOR EN SEGURIDAD, SALVAMENTO Y EXTINCION DE INCENDIOS EN AERONAVES</t>
  </si>
  <si>
    <t>ADMINISTRACION DE NEGOCIOS DE LA INDUSTRIA DEL VINO</t>
  </si>
  <si>
    <t>ADMINISTRACION DE ARTES CULINARIAS Y SERVICIOS</t>
  </si>
  <si>
    <t>ADMINISTRACION DE EMPRESAS HOTELERAS Y SERVICIOS</t>
  </si>
  <si>
    <t>TECNICO DE NIVEL SUPERIOR EN ATENCION DE PARVULOS Y ESTUDIANTES DE PRIMER CICLO BASICO CON MENCION EN APOYO A LAS NECESIDADES EDUCATIVAS ESPECIALES TRANSITORIAS</t>
  </si>
  <si>
    <t>INTERPRETE EN JAZZ Y MUSICA POPULAR</t>
  </si>
  <si>
    <t>INTERPRETE EN TEATRO MUSICAL</t>
  </si>
  <si>
    <t>ADMINISTRACION MENCION GESTION COMERCIAL O COMERCIO EXTERIOR</t>
  </si>
  <si>
    <t>ADMINISTRACION DE EMPRESAS MENCION MARKETING Y VENTAS O COMERCIO EXTERIOR O GESTION DEL CAPITAL HUMANO</t>
  </si>
  <si>
    <t>ASISTENTE EJECUTIVO BILINGÜE O ASISTENTE EJECUTIVO Y DE GESTION</t>
  </si>
  <si>
    <t>CONTABILIDAD Y ANALISIS FINANCIERO</t>
  </si>
  <si>
    <t>TRADUCCION INGLES-ESPAÑOL CON MENCION EN TRADUCCION INVERSA</t>
  </si>
  <si>
    <t>INTERPRETARIADO INGLES-ESPAÑOL</t>
  </si>
  <si>
    <t>TECNICO DE NIVEL SUPERIOR EN SERVICIOS TURISTICOS</t>
  </si>
  <si>
    <t>ADMINISTRACION EN COMERCIO INTERNACIONAL</t>
  </si>
  <si>
    <t>CURSO ASPIRANTE A CLASE TELECOMUNICACIONES</t>
  </si>
  <si>
    <t>CURSO ASPIRANTE A CLASE DE INFANTERIA</t>
  </si>
  <si>
    <t>CURSO ASPIRANTE A CLASE EN INTENDENCIA TECNICO EN ADMINISTRACION Y ABASTECIMIENTO</t>
  </si>
  <si>
    <t>OFICIAL DE EJERCITO</t>
  </si>
  <si>
    <t>PLAN COMUN CLASES DEL EJERCITO</t>
  </si>
  <si>
    <t>CURSO ASPIRANTE A CLASE EN INTENDENCIA TECNICO EN ADMINISTRACION FINANCIERA</t>
  </si>
  <si>
    <t>CURSO ASPIRANTE A CLASE EN AYUDANTIA GENERAL TECNICO EN ADMINISTRACION DE PERSONAL</t>
  </si>
  <si>
    <t>CURSO ASPIRANTE A CLASE DE ARTILLERIA</t>
  </si>
  <si>
    <t>CURSO ASPIRANTE A CLASE EN SANIDAD ENFERMERO MILITAR DE COMBATE</t>
  </si>
  <si>
    <t>CURSO ASPIRANTE A CLASE EN ENFERMERO MILITAR EN VETERINARIA SALUD AMBIENTAL</t>
  </si>
  <si>
    <t>CURSO ASPIRANTE A CLASE DE CABALLERIA BLINDADA</t>
  </si>
  <si>
    <t>CURSO ASPIRANTE A CLASE EN MATERIAL DE AVIACION MECANICO TRIPULANTE</t>
  </si>
  <si>
    <t>CURSO ASPIRANTE A CLASE EN MATERIAL DE GUERRA MECANICO EN VEHICULOS MOTORIZADOS</t>
  </si>
  <si>
    <t>CURSO ASPIRANTE A CLASE EN MATERIAL DE GUERRA ARMERO ARTIFICIERO</t>
  </si>
  <si>
    <t>CURSO ASPIRANTE A CLASE INGENIEROS</t>
  </si>
  <si>
    <t>DIPLOME SUPERIEUR ECOLE CULINAIRE FRANCAISE</t>
  </si>
  <si>
    <t>INTERPRETACION EN DANZA</t>
  </si>
  <si>
    <t>INGENIERIA EN MARINA MERCANTE MENCION PUENTE</t>
  </si>
  <si>
    <t>INGENIERIA EN MARINA MERCANTE MENCION MAQUINAS MARINAS</t>
  </si>
  <si>
    <t>INGENIERIA EN ADMINISTRACION DE EMPRESAS DE TURISMO EN LA NATURALEZA</t>
  </si>
  <si>
    <t>INGENIERIA EN ADMINISTRACION DE EMPRESAS DEPORTIVAS MENCION EN LA NATURALEZA</t>
  </si>
  <si>
    <t>MANTENIMIENTO Y REPARACION DE MAQUINARIA PESADA</t>
  </si>
  <si>
    <t>ELECTROMECANICA DE MAQUINARIA PESADA</t>
  </si>
  <si>
    <t>TECNICO DE NIVEL SUPERIOR EN MANTENCION Y REPARACION DE MAQUINARIA PESADA</t>
  </si>
  <si>
    <t>TECNICO DE NIVEL SUPERIOR EN OPERACION Y MANTENCION DE SISTEMAS DE RIEGO</t>
  </si>
  <si>
    <t>TECNICO DE NIVEL SUPERIOR EN MECANIZACION Y AUTOMATIZACION AGRICOLA</t>
  </si>
  <si>
    <t>TECNICO DE NIVEL SUPERIOR EN ADMINISTRACION DE LAS ORGANIZACIONES</t>
  </si>
  <si>
    <t>TECNICO DE NIVEL SUPERIOR EN FRUTICULTURA</t>
  </si>
  <si>
    <t>TECNICO EN ELECTRICIDAD Y AUTOMATIZACION</t>
  </si>
  <si>
    <t>TECNICO EN GESTION Y LOGISTICA EMPRESARIAL</t>
  </si>
  <si>
    <t>INGENIERIA CIVIL EN OBRAS CIVILES Y GESTION DE LA CONSTRUCCION</t>
  </si>
  <si>
    <t>PRODUCCION CROSSMEDIA EN GRAFICA, WEB Y VIDEO DIGITAL</t>
  </si>
  <si>
    <t>INGENIERIA DE EJECUCION EN INFORMATICA (P/E PARA TNS)</t>
  </si>
  <si>
    <t>TECNICO ADMINISTRACION DE EMPRESAS</t>
  </si>
  <si>
    <t>LICENCIATURA EN EDUCACION BASICA Y/O PARVULARIA</t>
  </si>
  <si>
    <t>INGENIERIA DE EJECUCION WEB MANAGER</t>
  </si>
  <si>
    <t>P/E INGENIERIA CIVIL INDUSTRIAL</t>
  </si>
  <si>
    <t>P/E INGENIERIA COMERCIAL</t>
  </si>
  <si>
    <t>PRODUCCION CROSSMEDIA</t>
  </si>
  <si>
    <t>INGENIERIA CIVIL INDUSTRIAL (P/E PARA INGENIEROS DE EJECUCION)</t>
  </si>
  <si>
    <t>LICENCIATURA EN ARTES DIGITALES</t>
  </si>
  <si>
    <t>TITULO PROFESIONAL DE ESPECIALISTA EN IMAGENOLOGIA ORAL Y MAXILO-FACIAL ( ON LINE )</t>
  </si>
  <si>
    <t>INGENIERIA EN ADMINISTRACION DE EMPRESAS C/ MENCION EN RECURSOS HUMANOS</t>
  </si>
  <si>
    <t>ESPECIALIZACION EN RADIOLOGIA INFANTIL</t>
  </si>
  <si>
    <t>PROSECUCION DE ESTUDIOS A ING CIVIL INDUSTRIAL (PTO.MONTT)</t>
  </si>
  <si>
    <t>PROSECUCION DE ESTUDIOS A ING CIVIL INDUSTRIAL(CONCEPCION)</t>
  </si>
  <si>
    <t>INGENIERIA EN CONSTRUCCION P.E. (INCO)</t>
  </si>
  <si>
    <t>TECNICO DE NIVEL SUPERIOR EN TELECOMUNICACIONES</t>
  </si>
  <si>
    <t>PROSECUCION DE ESTUDIOS DE TRABAJO SOCIAL (V)</t>
  </si>
  <si>
    <t>INGENIERIA EN CONSTRUCCION P.E. (TENCO)</t>
  </si>
  <si>
    <t>INGENIERIA EN CONSTRUCCION P.E. (INECO)</t>
  </si>
  <si>
    <t>CONSTRUCCION CIVIL (D)</t>
  </si>
  <si>
    <t>TECNICO DE NIVEL SUPERIOR EN ADMINISTRACION Y SEGURIDAD DE REDES</t>
  </si>
  <si>
    <t>TECNICO DE NIVEL SUPERIOR EN PROGRAMACION</t>
  </si>
  <si>
    <t>LICENCIATURA EN BIOLOGIA Y MEDIO AMBIENTE</t>
  </si>
  <si>
    <t>PEDAGOGIA EN EDUCACION GENERAL BASICA (TEMUCO)</t>
  </si>
  <si>
    <t>ADMINISTRACION PUBLICA PLAN DE CONTINUIDAD</t>
  </si>
  <si>
    <t>INTERPRETE MUSICAL SUPERIOR EN TROMPETA C/M EN MUSICA DE CAMARA Y ORQUESTA</t>
  </si>
  <si>
    <t>INTERPRETE MUSICAL SUPERIOR EN TUBA C/M EN MUSICA DE CAMARA Y ORQUESTA</t>
  </si>
  <si>
    <t>LICENCIATURA EN ARTES ESCENICAS - PET</t>
  </si>
  <si>
    <t>LICENCIATURA EN ARTES VISUALES - PET</t>
  </si>
  <si>
    <t>LICENCIATURA EN ARTES ESCENICAS</t>
  </si>
  <si>
    <t>LICENCIATURA EN CULTURA VISUAL</t>
  </si>
  <si>
    <t>INTERPRETE MUSICAL SUPERIOR EN ARPA C/M EN MUSICA DE CAMARA Y ORQUESTA</t>
  </si>
  <si>
    <t>INTERPRETE MUSICAL SUPERIOR EN PERCUSION C/M EN MUSICA DE CAMARA Y ORQUESTA</t>
  </si>
  <si>
    <t>INTERPRETE MUSICAL SUPERIOR EN TROMBON C/M EN MUSICA DE CAMARA Y ORQUESTA</t>
  </si>
  <si>
    <t>PEDAGOGIA EN EDUCACION DIFERENCIAL M/ EN DEFICIENCIA MENTAL Y DEFICIT MULTIPLES</t>
  </si>
  <si>
    <t>LICENCIATURA EN PUBLICIDAD</t>
  </si>
  <si>
    <t>DISEÑO DE ANIMACION DIGITAL</t>
  </si>
  <si>
    <t>COMUNICACION ORGANIZACIONAL</t>
  </si>
  <si>
    <t>INGENIERIA EN ADMINISTRACION EN COMERCIO INTERNACIONAL</t>
  </si>
  <si>
    <t>INGENIERIA EN ADMINISTRACION CON MENCION EN FINANZAS Y CONTROL PRESUPUESTARIO</t>
  </si>
  <si>
    <t>INGENIERIA EN ADMINISTRACION CON MENCION EN MARKETING Y GESTION COMERCIAL</t>
  </si>
  <si>
    <t>INGENIERIA EN ADMINISTRACION CON MENCION EN RECURSOS HUMANOS</t>
  </si>
  <si>
    <t>LICENCIATURA EN DIRECCION DE ARTE</t>
  </si>
  <si>
    <t>PROGRAMA DE SEGUNDA TITULACION PEDAGOGIA EN EDUCACION DIFERENCIAL MENCION EN TRASTORNOS ESPECIFICOS DEL LENGUAJE ORAL/MENCION EN DISCAPACIDAD INTELECTUAL</t>
  </si>
  <si>
    <t>PERIODISMO PLAN ESPECIAL</t>
  </si>
  <si>
    <t>PEDAGOGIA EN EDUCACION FISICA PARA EDUCACION BASICA Y MEDIA - CONTINUIDAD TNS</t>
  </si>
  <si>
    <t>ENFERMERIA Y SALUD PUBLICA</t>
  </si>
  <si>
    <t>INGENIERIA COMERCIAL - CONTINUIDAD</t>
  </si>
  <si>
    <t>PEDAGOGIA GENERAL BASICA MENCION TRASTORNOS DEL APRENDIZAJE</t>
  </si>
  <si>
    <t>PEDAGOGIA EN EDUCACION MEDIA Y EDUCACION TECNICO PROFESIONAL - SEGUNDO TITULO</t>
  </si>
  <si>
    <t>TECNICO DE NIVEL SUPERIOR EN ADMINISTRACION DE EMPRESAS MENCION CONTABILIDAD Y FINANZAS</t>
  </si>
  <si>
    <t>LICENCIATURA EN LITERATURA Y MEDIOS</t>
  </si>
  <si>
    <t>PLAN ESPECIAL DE SEGUNDA TITULACION EN PEDAGOGIA EN MATEMATICAS</t>
  </si>
  <si>
    <t>EDUCACION DIFERENCIAL MENCION EN TRASTORNOS ESPECIFICOS DEL LENGUAJE E INCLUSION EDUCATIVA</t>
  </si>
  <si>
    <t>LICENCIATURA EN CIENCIA DE LA ACTIVIDAD FISICA</t>
  </si>
  <si>
    <t>TECNICO DE NIVEL SUPERIOR EN VITICULTURA Y ENOLOGIA</t>
  </si>
  <si>
    <t>PROGRAMA DE PEDAGOGIA EN EDUCACION MEDIA PARA LICENCIADOS(PE)</t>
  </si>
  <si>
    <t>LICENCIATURA EN LETRAS</t>
  </si>
  <si>
    <t>ESPECIALIZACION EN GESTION DEL CUIDADO DEL ADULTO MAYOR</t>
  </si>
  <si>
    <t>ESPECIALISTA EN CIRUGIA GENERAL</t>
  </si>
  <si>
    <t>ESPECIALISTA EN RADIOLOGIA E IMAGINOLOGIA</t>
  </si>
  <si>
    <t>ESPECIALISTA EN TRAUMATOLOGIA Y ORTOPEDIA</t>
  </si>
  <si>
    <t>ESPECIALISTA EN OBSTETRICIA Y GINECOLOGIA</t>
  </si>
  <si>
    <t>ESPECIALISTA EN PSIQUIATRIA DEL ADULTO</t>
  </si>
  <si>
    <t>ESPECIALISTA EN ANESTESIOLOGIA Y REANIMACION</t>
  </si>
  <si>
    <t>ESPECIALISTA EN CARDIOLOGIA</t>
  </si>
  <si>
    <t>ESTADIA DE PERFECCIONAMIENTO EN RADIOLOGIA ABDOMINAL Y CARDIOTORAXICA</t>
  </si>
  <si>
    <t>PROGRAMA DE ALTA DIRECCION DE ENFERMERIA</t>
  </si>
  <si>
    <t>INGENIERIA EN AGROINDUSTRIAS</t>
  </si>
  <si>
    <t>ENFERMERIA (PLAN ESPECIAL PARA ESTUDIANTES DE LA UNIVERSIDAD DEL MAR)</t>
  </si>
  <si>
    <t>DERECHO (PLAN ESPECIAL PARA ESTUDIANTES DE LA UNIVERSIDAD DEL MAR)</t>
  </si>
  <si>
    <t>FONOAUDIOLOGIA (PLAN ESPECIAL PARA ESTUDIANTES DE LA UNIVERSIDAD DEL MAR)</t>
  </si>
  <si>
    <t>INGENIERIA COMERCIAL (PLAN ESPECIAL PARA ESTUDIANTES DE LA UNIVERSIDAD DEL MAR)</t>
  </si>
  <si>
    <t>NUTRICION Y DIETETICA (PLAN ESPECIAL PARA ESTUDIANTES DE LA UNIVERSIDAD DEL MAR)</t>
  </si>
  <si>
    <t>KINESITERAPIA GLOBAL EN DOLOR MUSCULO-ESQUELTICO CRONICO A TRAVES DE CADENAS MUSCULARES</t>
  </si>
  <si>
    <t>TECNICO DE NIVEL SUPERIOR EN METALURGIA EXTRACTIVA</t>
  </si>
  <si>
    <t>INGENIERIA COMERCIAL (PCE)</t>
  </si>
  <si>
    <t>AGRONOMIA (PCE)</t>
  </si>
  <si>
    <t>INGENIERIA CIVIL INDUSTRIAL (PCE)</t>
  </si>
  <si>
    <t>INGENIERIA EN CONSTRUCCION (PCE)</t>
  </si>
  <si>
    <t>INGENIERIA EN ELECTRICIDAD(PCE)</t>
  </si>
  <si>
    <t>INGENIERIA EN MINAS (PCE)</t>
  </si>
  <si>
    <t>INGENIERIA INDUSTRIAL (PCE)</t>
  </si>
  <si>
    <t>TECNICO NIVEL SUPERIOR EN ELECTRONICA</t>
  </si>
  <si>
    <t>AUDITORIA E INGENIERIA EN CONTROL DE GESTION (PCE)</t>
  </si>
  <si>
    <t>TRABAJO SOCIAL (PCE)</t>
  </si>
  <si>
    <t>INGENIERIA EJECUCION EN AGRONOMIA (PCE)</t>
  </si>
  <si>
    <t>INGENIERIA EN MECANICA (PCE)</t>
  </si>
  <si>
    <t>INGENIERIA EN AUTOMATIZACION Y CONTROL INDUSTRIAL (PCE)</t>
  </si>
  <si>
    <t>INGENIERIA EN ELECTRICIDAD (PCE)</t>
  </si>
  <si>
    <t>INGENIERIA EN GEOMENSURA (PCE)</t>
  </si>
  <si>
    <t>AUDITORIA (PCE)</t>
  </si>
  <si>
    <t>PEDAGOGIA EN EDUCACION MEDIA EN HISTORIA Y CIENCIAS SOCIALES</t>
  </si>
  <si>
    <t>INGENIERIA CIVIL EN ELECTRICIDAD MENCION SISTEMAS DE DISTRIBUCION</t>
  </si>
  <si>
    <t>INGENIERIA EN ADMINISTRACION DE EMPRESAS MENCION PERSONAL</t>
  </si>
  <si>
    <t>LICENCIATURA EN LENGUA Y LITERATURA INGLESAS</t>
  </si>
  <si>
    <t>LICENCIATURA EN LENGUA Y LITERATURA HISPANICAS</t>
  </si>
  <si>
    <t>P/E TECNOLOGO EN ADMINISTRACION DE PERSONAL</t>
  </si>
  <si>
    <t>P/E TECNICO EN PREVENCION Y REHABILITACION DE PERSONAS CON DEPENDENCIA A DROGAS</t>
  </si>
  <si>
    <t>P/E INGENIERIA DE EJECUCION EN QUIMICA</t>
  </si>
  <si>
    <t>P/E LICENCIATURA EN ORGANIZACION Y GESTION TECNOLOGICA</t>
  </si>
  <si>
    <t>P/E CONTADOR PUBLICO Y AUDITOR</t>
  </si>
  <si>
    <t>P/E CONSTRUCCION CIVIL</t>
  </si>
  <si>
    <t>P/E PEDAGOGIA EN MATEMATICA Y COMPUTACION / LICENCIATURA EN EDUCACION EN MATEMATICA Y COMPUTACION</t>
  </si>
  <si>
    <t>P/E PEDAGOGIA EN QUIMICA Y BIOLOGIA /LICENCIATURA EN EDUCACION EN QUIMICA Y BIOLOGIA</t>
  </si>
  <si>
    <t>P/E INGENIERIA CIVIL EN INFORMATICA</t>
  </si>
  <si>
    <t>P/E INGENIERIA CIVIL EN OBRAS CIVILES</t>
  </si>
  <si>
    <t>P/E INGENIERIA CIVIL EN METALURGIA</t>
  </si>
  <si>
    <t>P/E INGENIERIA CIVIL EN ELECTRICIDAD</t>
  </si>
  <si>
    <t>P/E INGENIERIA CIVIL EN MECANICA</t>
  </si>
  <si>
    <t>P/E INGENIERIA CIVIL EN MINAS</t>
  </si>
  <si>
    <t>P/E INGENIERIA DE EJECUCION EN AMBIENTE</t>
  </si>
  <si>
    <t>P/E INGENIERIA DE EJECUCION EN COMPUTACION E INFORMATICA</t>
  </si>
  <si>
    <t>P/E INGENIERIA DE EJECUCION EN ELECTRICIDAD</t>
  </si>
  <si>
    <t>P/E INGENIERIA DE EJECUCION EN GEOMENSURA</t>
  </si>
  <si>
    <t>P/E INGENIERIA DE EJECUCION INDUSTRIAL</t>
  </si>
  <si>
    <t>P/E INGENIERIA DE EJECUCION EN MECANICA</t>
  </si>
  <si>
    <t>P/E DE PEDAGOGIA EN INGLES / LICENCIATURA EN EDUCACION EN INGLES</t>
  </si>
  <si>
    <t>P/E TECNOLOGO EN CONSTRUCCIONES</t>
  </si>
  <si>
    <t>P/E ADMINISTRACION PUBLICA</t>
  </si>
  <si>
    <t>P/E ADMINISTRACION INDUSTRIAL</t>
  </si>
  <si>
    <t>P/E INGENIERIA DE EJECUCION EN CLIMATIZACION (CALEFACCION , REFRIGERACION Y AIRE ACONDICIONADO)</t>
  </si>
  <si>
    <t>INGENIERIA DE EJECUCION EN CLIMATIZACION (CALEFACCION , REFRIGERACION Y AIRE ACONDICIONADO)</t>
  </si>
  <si>
    <t>TECNOLOGO EN ALIMENTOS</t>
  </si>
  <si>
    <t>P/E TECNOLOGO EN ALIMENTOS</t>
  </si>
  <si>
    <t>TECNOLOGO EN CONSTRUCCIONES</t>
  </si>
  <si>
    <t>TECNOLOGO EN CONTROL INDUSTRIAL</t>
  </si>
  <si>
    <t>TECNOLOGO EN MANTENIMIENTO INDUSTRIAL</t>
  </si>
  <si>
    <t>ESPECIALIDAD EN DERMATOLOGIA Y VENEROLOGIA</t>
  </si>
  <si>
    <t>P/E INGENIERIA COMERCIAL EN ADMINISTRACION DE EMPRESAS</t>
  </si>
  <si>
    <t>PCE INGENIERIA COMERCIAL AFIN 1º SEM</t>
  </si>
  <si>
    <t>PCE INGENIERIA COMERCIAL NO AFIN 2º SEM</t>
  </si>
  <si>
    <t>PCE INGENIERIA COMERCIAL AFIN 2º SEM</t>
  </si>
  <si>
    <t>PCE INGENIERIA COMERCIAL NO AFIN 1º SEM</t>
  </si>
  <si>
    <t>PCE ARQUITECTURA</t>
  </si>
  <si>
    <t>ESPECIALIDAD EN HEMATOLOGIA Y ONCOLOGIA DE ADULTOS</t>
  </si>
  <si>
    <t>ESPECIALIDAD EN RADIOLOGIA ORAL Y MAXILO FACIAL</t>
  </si>
  <si>
    <t>ESPECIALIDAD EN GINECOLOGIA ONCOLOGICA</t>
  </si>
  <si>
    <t>INGENIERIA COMERCIAL, MENCION NEGOCIOS MINEROS</t>
  </si>
  <si>
    <t>CICLO BASICO EN QUIMICA</t>
  </si>
  <si>
    <t>ECOLOGIA MARINA MENCION EN MANEJO DE RECURSOS O IMPACTO AMBIENTAL</t>
  </si>
  <si>
    <t>CONTADOR PUBLICO Y AUDITOR MENCION TECNOLOGIA DE LA INFORMACION CONTROL DE GESTION GESTION TRIBUTARIA</t>
  </si>
  <si>
    <t>INGENIERIA DE EJECUCION EN PRODUCCION</t>
  </si>
  <si>
    <t>PROGRAMA DE FORMACION DE MEDICO ESPECIALISTA EN OBTETRICIA Y GINECOLOGIA</t>
  </si>
  <si>
    <t>INGENIERIA MECANICA INDUSTRIAL</t>
  </si>
  <si>
    <t>ANALISTA FINANCIERO</t>
  </si>
  <si>
    <t>TECNICO UNIVERSITARIO EN PROCESOS INDUSTRIALES, MENCION GESTION DE CALIDAD</t>
  </si>
  <si>
    <t>TECNICO EN CONSTRUCCION, MENCION OBRAS CIVILES</t>
  </si>
  <si>
    <t>TECNICO UNIVERSITARIO EN PROCESOS INDUSTRIALES, MENCION GESTION DE CALIDAD, MENCION INDUSTRIA QUIMICA O MENCION INDUSTRIA DE ALIMENTOS</t>
  </si>
  <si>
    <t>ESPECIALIZACION EN IMAGINOLOGIA MAXILO FACIAL</t>
  </si>
  <si>
    <t>TITULACION EXTRAORDINARIA DE PROFESORES DE EDUCACION TECNICO PROFESIONAL</t>
  </si>
  <si>
    <t>INGENIERIA CIVIL Y EJECUCION INGRESO COMUN</t>
  </si>
  <si>
    <t>P.A.E. LICENCIATURA EN TRABAJO SOCIAL</t>
  </si>
  <si>
    <t>LICENCIATURA EN EDUCACION Y PEDAGOGIA EN ARTES PLASTICAS</t>
  </si>
  <si>
    <t>LICENCIATURA EN EDUCACION Y PEDAGOGIA EDUCACION GENERAL BASICA</t>
  </si>
  <si>
    <t>P/E DE EDUCACION BASICA</t>
  </si>
  <si>
    <t>P/E LICENCIATURA EN EDUCACION</t>
  </si>
  <si>
    <t>INGENIERIA EJECUCION EN ALIMENTOS (CONTINUIDAD PARA TECNICOS EN ALIMENTOS)</t>
  </si>
  <si>
    <t>INGENIERIA EJECUCION EN ADMINISTRACION, M/ ADM.PUBLICA</t>
  </si>
  <si>
    <t>ORIENTACION FAMILIAR, MENCION RELACIONES HUMANAS</t>
  </si>
  <si>
    <t>INGENIERIA EJECUCION EN COMERCIO INTERNACIONAL</t>
  </si>
  <si>
    <t>TECNICO UNIVERSITARIO EN RECURSOS MARINOS</t>
  </si>
  <si>
    <t>INGENIERIA CIVIL EN OBRAS CIVILES (CONTINUIDAD DE ESTUDIOS)</t>
  </si>
  <si>
    <t>PEDAGOGIA EN HISTORIA GEOGRAFIA Y EDUCACION CIVICA</t>
  </si>
  <si>
    <t>PERIODISMO - DIRECCION AUDIVISUAL - PUBLICIDAD</t>
  </si>
  <si>
    <t>LICENCIATURA EN LETRAS, MENCION FRANCES</t>
  </si>
  <si>
    <t>TRADUCCION INGLES ALEMAN</t>
  </si>
  <si>
    <t>TRADUCCION INGLES-FRANCES</t>
  </si>
  <si>
    <t>PROGRAMA DE ESPECIALIDAD MEDICA EN MEDICINA FAMILIAR M/ADULTO</t>
  </si>
  <si>
    <t>PROGRAMA DE ESPECIALIDAD MEDICA EN MEDICINA FAMILIAR M/NIÑO</t>
  </si>
  <si>
    <t>ESPECIALIZACION EN ORTODONCIA</t>
  </si>
  <si>
    <t>EDUCACION DIFERENCIAL M/ DEFICIENCIA MENTAL</t>
  </si>
  <si>
    <t>ESPECIALISTA EN EDUCACION AMBIENTAL</t>
  </si>
  <si>
    <t>ESPECIALISTA EN MATEMATICAS CON ELEMENTOS DE COMPUTACION</t>
  </si>
  <si>
    <t>CIENCIAS FISICAS Y ASTRONOMICA</t>
  </si>
  <si>
    <t>LICENCIATURA EN HUMANIDADES M/ ESPAÑOL</t>
  </si>
  <si>
    <t>MATEMATICA PLAN COMUN</t>
  </si>
  <si>
    <t>QUIMICA PLAN COMUN</t>
  </si>
  <si>
    <t>INGENIERIA DE EJECUCION INDUSTRIAL MENCION MANTENIMIENTO</t>
  </si>
  <si>
    <t>TECNICO UNIVERSITARIO JURIDICO</t>
  </si>
  <si>
    <t>PEDAGOGIA EN RELIGION (BASICA)</t>
  </si>
  <si>
    <t>PEDAGOGIA MEDIA EN RELIGION</t>
  </si>
  <si>
    <t>AGRONOMIA, ADM.COMPL.PARA INGENIEROS DE EJEC.AGRICOLA</t>
  </si>
  <si>
    <t>TECNICO FORESTAL</t>
  </si>
  <si>
    <t>INGENIERIA EN REFRIGERACION Y CLIMATIZACION INDUSTRIAL</t>
  </si>
  <si>
    <t>INGENIERIA EN ADMINISTRACION INDUSTRIAL</t>
  </si>
  <si>
    <t>ADMINISTRACION HOTELERA PROFESIONAL MENCION ALIMENTOS Y BEBIDAS</t>
  </si>
  <si>
    <t>INGENIERIA EN MINAS MENCION PROCESOS MINEROS</t>
  </si>
  <si>
    <t>ADMINISTRACION DE EMPRESAS TURISTICAS, MENCION VIAJES Y TURISMO</t>
  </si>
  <si>
    <t>ADMINISTRACION HOTELERA INTERNACIONAL</t>
  </si>
  <si>
    <t>TECNICO DE NIVEL SUPERIOR EN ENERGIAS RENOVABLES</t>
  </si>
  <si>
    <t>TECNICO DE NIVEL SUPERIOR EN ADMINISTRACION DE REDES COMPUTACIONALES</t>
  </si>
  <si>
    <t>INGENIERIA EN ADMINISTRACION M/MARKETING, FINANZAS, RECURSOS HUMANOS</t>
  </si>
  <si>
    <t>INGENIERIA EN ECOENERGIA</t>
  </si>
  <si>
    <t>TECNICO DE NIVEL SUPERIOR EN EDUCACION PARVULARIA M/ATENCION A LA DIVERSIDAD E INCLUSION EN EDUCACION PARVULARIA O INFANCIA TEMPRANA EN EDUCACION PARVULARIA</t>
  </si>
  <si>
    <t>DISEÑO CON MENCION EN AMBIENTES</t>
  </si>
  <si>
    <t>TECNICO DENTAL DE NIVEL SUPERIOR</t>
  </si>
  <si>
    <t>TECNICO EN ADMINISTRACION DE EMPRESA</t>
  </si>
  <si>
    <t>TECNICO DE NIVEL SUPERIOR EN DISEÑO DE ESPACIOS VISUALES</t>
  </si>
  <si>
    <t>TECNICO DE NIVEL SUPERIOR EN PREVENCION Y REHABILITACION DE ADICCIONES</t>
  </si>
  <si>
    <t>ADMINISTRACION DE EMPRESAS MENCION MARKETING.PEV</t>
  </si>
  <si>
    <t>TECNICO EN GESTION LOGISTICA.PEV</t>
  </si>
  <si>
    <t>TECNICO EN PREVENCION DE RIESGOS.PEV</t>
  </si>
  <si>
    <t>INGENIERIA EN MARKETING.PEV</t>
  </si>
  <si>
    <t>ADMINISTRACION DE RECURSOS HUMANOS.PEV</t>
  </si>
  <si>
    <t>INGENIERIA EN ADMINISTRACION DE RECURSOS HUMANOS.PEV</t>
  </si>
  <si>
    <t>INGENIERIA EN GESTION COMERCIAL.PEV</t>
  </si>
  <si>
    <t>AUDITORIA.PEV</t>
  </si>
  <si>
    <t>INGENIERIA EN GESTION LOGISTICA.PEV</t>
  </si>
  <si>
    <t>TECNICO EN GESTION COMERCIAL.PEV</t>
  </si>
  <si>
    <t>INGENIERIA EN COMERCIO EXTERIOR.PEV</t>
  </si>
  <si>
    <t>ADMINISTRACION FINANCIERA.PEV</t>
  </si>
  <si>
    <t>ANALISTA PROGRAMADOR COMPUTACIONAL.PEV</t>
  </si>
  <si>
    <t>INGENIERIA EN PREVENCION DE RIESGOS.PEV</t>
  </si>
  <si>
    <t>CONTABILIDAD GENERAL MENCION LEGISLACION TRIBUTARIA.PEV</t>
  </si>
  <si>
    <t>INGENIERIA EN ADMINISTRACION.PEV</t>
  </si>
  <si>
    <t>ADMINISTRACION DE VENTAS.PEV</t>
  </si>
  <si>
    <t>COMERCIO EXTERIOR.PEV</t>
  </si>
  <si>
    <t>ADMINISTRACION DE REDES COMPUTACIONALES.PEV</t>
  </si>
  <si>
    <t>TECNICO DE NIVEL SUPERIOR EN ELECTRONICA</t>
  </si>
  <si>
    <t>CONSTRUCCION CIVIL PLAN CONTINUIDAD</t>
  </si>
  <si>
    <t>TECNICO DE NIVEL SUPERIOR EN COMUNICACION SOCIAL Y RELACIONES PUBLICAS</t>
  </si>
  <si>
    <t>TECNICO DE NIVEL SUPERIOR EN HOTELERIA Y GASTRONOMIA</t>
  </si>
  <si>
    <t>TECNICO EN ENFERMERIA DE NIVEL SUPERIOR MENCION ADULTO MAYOR</t>
  </si>
  <si>
    <t>INGENIERIA EN ADMINISTRACION GENERAL</t>
  </si>
  <si>
    <t>TECNICO EN ENFERMERIA DE NIVEL SUPERIOR MENCION ATENCION PRIMARIA</t>
  </si>
  <si>
    <t>PSICOPEDAGOGIA NIVEL PROFESIONAL PLAN CONTINUIDAD</t>
  </si>
  <si>
    <t>PLAN ESPECIAL INGENIERIA EN PREVENCION DE RIESGOS</t>
  </si>
  <si>
    <t>PLAN ESPECIAL CONTADOR AUDITOR A DISTANCIA</t>
  </si>
  <si>
    <t>PLAN ESPECIAL INGENIERIA EN ADMINISTRACION DE EMPRESAS A DISTANCIA</t>
  </si>
  <si>
    <t>ALIMENTACION Y DIETETICA</t>
  </si>
  <si>
    <t>ADMINISTRACION DE ORGANIZACIONES DE SALUD</t>
  </si>
  <si>
    <t>INGENIERIA EN GESTION DE CALIDAD</t>
  </si>
  <si>
    <t>GESTION DE SISTEMAS DE CALIDAD</t>
  </si>
  <si>
    <t>TECNICO EN BIBLIOTECOLOGIA</t>
  </si>
  <si>
    <t>OPERACIONES MINERAS EN PRODUCCION Y PLANTAS</t>
  </si>
  <si>
    <t>TECNICO AGRICOLA CON MENCION EN VITIVINICULTURA</t>
  </si>
  <si>
    <t>TECNICO EN COMUNICACION AUDIOVISUAL CON MENCION EN DIRECCION Y PRODUCCION DE TELEVISION</t>
  </si>
  <si>
    <t>TECNICO DE NIVEL SUPERIOR EN DISEÑO, CONFECCION Y MOLDAJE INDUSTRIAL DE VESTUARIO</t>
  </si>
  <si>
    <t>TECNICO EN PRODUCCION DE EVENTOS</t>
  </si>
  <si>
    <t>ADMINISTRACION DE EMPRESAS CON MENCION EN RRHH O FINANZAS SP</t>
  </si>
  <si>
    <t>TECNICO EN ELECTRICIDAD Y TELECOMUNICACIONES</t>
  </si>
  <si>
    <t>INGENIERIA DE EJECUCION EN INDUSTRIA ALIMENTARIA-PE</t>
  </si>
  <si>
    <t>AUDITORIA-PE</t>
  </si>
  <si>
    <t>INGENIERIA DE EJECUCION ELECTRONICA-PE</t>
  </si>
  <si>
    <t>INGENIERIA DE EJECUCION EN ADMINISTRACION-PE</t>
  </si>
  <si>
    <t>INGENIERIA DE EJECUCION EN COMPUTACION E INFORMATICA-PE</t>
  </si>
  <si>
    <t>INGENIERIA DE EJECUCION EN PREVENCION DE RIESGOS-PE</t>
  </si>
  <si>
    <t>INGENIERIA DE EJECUCION MECANICA-PE</t>
  </si>
  <si>
    <t>INGENIERIA EN CONSTRUCCION-PE</t>
  </si>
  <si>
    <t>INGENIERIA DE EJECUCION EN ELECTRICIDAD-PE</t>
  </si>
  <si>
    <t>INGENIERIA DE EJECUCION EN MECANICA AUTOMOTRIZ Y MAQUINARIA PESADA-PE</t>
  </si>
  <si>
    <t>INGENIERIA DE EJECUCION EN GESTION LOGISTICA-PE</t>
  </si>
  <si>
    <t>INGENIERIA DE EJECUCION EN MEDIOAMBIENTE</t>
  </si>
  <si>
    <t>INGENIERIA DE EJECUCION EN TELECOMUNICACIONES-PE</t>
  </si>
  <si>
    <t>INGENIERIA DE EJECUCION EN QUIMICA Y MEDIO AMBIENTE-PE</t>
  </si>
  <si>
    <t>EDUCACION DIFERENCIAL M/ TRASTORNOS DE LA VISION, TRASTORNOS DE LA AUDICION Y LENGUAJE, DEFICIENCIA MENTAL Y TRASTORNOS DEL APRENDIZAJE</t>
  </si>
  <si>
    <t>ASISTENTE DE PARVULO</t>
  </si>
  <si>
    <t>TECNICO EN ENFERMERIA MENCION GINECOBSTETRICA</t>
  </si>
  <si>
    <t>TECNICO DE NIVEL SUPERIOR EN COMMUNITY MANAGER</t>
  </si>
  <si>
    <t>TECNICO DE NIVEL SUPERIOR EN ILUMINACION</t>
  </si>
  <si>
    <t>TECNICO DE NIVEL SUPERIOR EN FOTOGRAFIA EN EXPRESION CREATIVA</t>
  </si>
  <si>
    <t>TECNICO DE NIVEL SUPERIOR ANALISTA PROGRAMADOR COMPUTACIONAL</t>
  </si>
  <si>
    <t>ACTUACION 3A</t>
  </si>
  <si>
    <t>CINE 3A</t>
  </si>
  <si>
    <t>DISEÑO GRAFICO MULTIMEDIA 4A</t>
  </si>
  <si>
    <t>ADMINISTRACION PUBLICA, MENCION GESTION Y DESARROLLO REGIONAL Y LOCAL</t>
  </si>
  <si>
    <t>COMUNICACION SOCIAL EN MARKETING</t>
  </si>
  <si>
    <t>ENTRENADOR PROFESIONAL CON MENCION EN DEPORTES DE CONTACTO</t>
  </si>
  <si>
    <t>CONTADOR AUDITOR CON MENCION EN INVESTIGACION DE DELITOS ECONOMICOS (PE)</t>
  </si>
  <si>
    <t>INGENIERIA EN ADMINISTRACION DE RRHH (PE)</t>
  </si>
  <si>
    <t>INGENIERIA EN ADMINISTRACION DE RECURSOS HUMANOS (PE)</t>
  </si>
  <si>
    <t>INGENIERIA EN FINANZAS (PE)</t>
  </si>
  <si>
    <t>INGENIERIA EN PREVENCION DE RIESGOS Y MEDIO AMBIENTE (PE)</t>
  </si>
  <si>
    <t>INGENIERIA EN COMERCIO INTERNACIONAL (PE)</t>
  </si>
  <si>
    <t>INGENIERIA EN LOGISTICA (PE)</t>
  </si>
  <si>
    <t>INGENIERIA EN ADMINISTRACION DE EMPRESAS (PE)</t>
  </si>
  <si>
    <t>TECNICO DE NIVEL SUPERIOR EN ADMINISTRACION DE EMPRESAS, PLAN ESPECIAL</t>
  </si>
  <si>
    <t>TECNICO DE NIVEL SUPERIOR EN EDUCACION PARVULARIA, PLAN ESPECIAL</t>
  </si>
  <si>
    <t>TECNICO DE NIVEL SUPERIOR EN ASISTENTE DE LA EDUCACION, PLAN ESPECIAL</t>
  </si>
  <si>
    <t>TECNICO DE NIVEL SUPERIOR EN ENFERMERIA, PLAN ESPECIAL ESTANDAR</t>
  </si>
  <si>
    <t>TECNICO DE NIVEL SUPERIOR EN ADMINISTRACION MENCION GESTION MUNICIPAL, PLAN ESPECIAL</t>
  </si>
  <si>
    <t>INGENIERIA DE EJECUCION EN PREVENCION DE RIESGOS PROFESIONALES(CONTINUIDAD)</t>
  </si>
  <si>
    <t>SECRETARIADO EJECUTIVO BILINGÜE MENCION COMERCIO EXTERIOR</t>
  </si>
  <si>
    <t>INGENIERIA DE EJECUCION EN PREVENCION DE RIESGOS PROFESIONALES</t>
  </si>
  <si>
    <t>TECNICO DE NIVEL SUPERIOR EN TERAPIAS FLORALES</t>
  </si>
  <si>
    <t>ADMINISTRACION DE EMPRESAS Y GESTION DE MARKETING</t>
  </si>
  <si>
    <t>TECNICO EN EMPRENDIMIENTO E INNOVACION SOCIAL</t>
  </si>
  <si>
    <t>TECNICO JURIDICO.PEV</t>
  </si>
  <si>
    <t>TECNICO EN SERVICIOS FINANCIEROS Y BANCARIOS.PEV</t>
  </si>
  <si>
    <t>EDUCACION ESPECIAL</t>
  </si>
  <si>
    <t>TECNICO EN VETERINARIA</t>
  </si>
  <si>
    <t>ADMINISTRACION DE EMPRESAS MENCION LOGISTICA</t>
  </si>
  <si>
    <t>ANALISIS Y PROGRAMACION</t>
  </si>
  <si>
    <t>EDUCACION PARVULARIA Y NB1</t>
  </si>
  <si>
    <t>PREVENCION DE RIESGOS Y SALUD OCUPACIONAL</t>
  </si>
  <si>
    <t>CONTROL INDUSTRIAL</t>
  </si>
  <si>
    <t>TECNICO EN ANALISIS Y PROGRAMACION</t>
  </si>
  <si>
    <t>TECNICO EN EDUCACION PARVULARIA Y NB1</t>
  </si>
  <si>
    <t>TECNICO EN PREVENCION DE RIESGOS Y SALUD OCUPACIONAL</t>
  </si>
  <si>
    <t>TECNICO EN ARSENALERIA QUIRURGICA</t>
  </si>
  <si>
    <t>TECNICO EN ENFERMERIA MEDICA</t>
  </si>
  <si>
    <t>TECNICO EN ENFERMERIA GINECOOBSTETRICA Y NEONATAL</t>
  </si>
  <si>
    <t>PREVENCION DE RIESGOS PLAN ESPECIAL (CHANARAL)</t>
  </si>
  <si>
    <t>PREVENCION DE RIESGOS PLAN ESPECIAL (EL SALVADOR)</t>
  </si>
  <si>
    <t>TECNICO EN ADMINISTRACION PLAN ESPECIAL (CHANARAL)</t>
  </si>
  <si>
    <t>TECNICO EN CONTABILIDAD GENERAL MENCION AUDITORIA</t>
  </si>
  <si>
    <t>TECNICO EN ADMINISTRACION JUDICIAL</t>
  </si>
  <si>
    <t>SECRETARIADO EJECUTIVO JURIDICO</t>
  </si>
  <si>
    <t>ADMINISTRACION DE EMPRESAS, MENCION RECURSOS HUMANOS</t>
  </si>
  <si>
    <t>OBRAS SANITARIAS, GAS Y CLIMATIZACION</t>
  </si>
  <si>
    <t>FOTOGRAFIA DE AUTOR</t>
  </si>
  <si>
    <t>PRODUCCION DE EVENTOS GASTRONOMICOS</t>
  </si>
  <si>
    <t>ADMINISTRACION DE EMPRESAS M. RECURSOS HUMANOS</t>
  </si>
  <si>
    <t>SECRETARIADO EJECUTIVO (MODULAR)</t>
  </si>
  <si>
    <t>GESTION CONTABLE Y TRIBUTARIA</t>
  </si>
  <si>
    <t>TECNICO PROGRAMADOR EN COMPUTACION E INFORMATICA</t>
  </si>
  <si>
    <t>TECNICO DE NIVEL SUPERIOR EN ADMINISTRACION DE EMPRESAS MENCION GESTION FINANCIERA</t>
  </si>
  <si>
    <t>TECNICO DE NIVEL SUPERIOR EN ADMINISTRACION DE EMPRESAS MENCION GESTION MARKETING</t>
  </si>
  <si>
    <t>TECNICO DE NIVEL SUPERIOR EN ADMINISTRACION DE EMPRESAS MENCION GESTION DE RECURSOS HUMANOS</t>
  </si>
  <si>
    <t>TECNICO DE NIVEL SUPERIOR EN ANALISIS DE SISTEMAS</t>
  </si>
  <si>
    <t>PROGRAMADOR DE APLICACIONES COMPUTACIONALES</t>
  </si>
  <si>
    <t>TECNICO CINEMATOGRAFICO</t>
  </si>
  <si>
    <t>TECNICO EN ENFERMERIA MENCION DIALISIS</t>
  </si>
  <si>
    <t>TECNOLOGIA EN OPERACIONES MINERAS</t>
  </si>
  <si>
    <t>GAS E INSTALACIONES SANITARIAS</t>
  </si>
  <si>
    <t>TECNICO EN ENFERMERIA MENCION INSTRUMENTISTA QUIRURGICO</t>
  </si>
  <si>
    <t>TECNICO NIVEL SUPERIOR EN INTERVENCION Y REHABILITACION PSICOSOCIAL</t>
  </si>
  <si>
    <t>DISEÑO PUBLICITARIO DIGITAL</t>
  </si>
  <si>
    <t>TECNICO SUPERIOR EN GEOMINERIA</t>
  </si>
  <si>
    <t>CONTABILIDAD GENERAL MENCION AUDITORIA COMPUTACIONAL</t>
  </si>
  <si>
    <t>TECNICO EN EDUCACION PARVULARIA MENCION EDUCACION ASISTENTE TECNICO PARA LA EDUCACION PARVULARIA Y BASICA MENCION EN EDUCACION DIFERENCIAL</t>
  </si>
  <si>
    <t>ASISTENCIA EN EDUCACION PARVULARIA Y PRIMER CICLO EDUCACION GRAL.BASICA</t>
  </si>
  <si>
    <t>TECNICO DE NIVEL SUPERIOR EN CONSTRUCCION EN OBRAS CIVILES Y EDIFICACION</t>
  </si>
  <si>
    <t>TECNICO EN ASISTENCIA JURIDICA</t>
  </si>
  <si>
    <t>ASISTENTE DE ODONTOLOGIA(MODULOS)</t>
  </si>
  <si>
    <t>ARTILLERIA IM.</t>
  </si>
  <si>
    <t>INGENIERO DE EJECUCION EN DEFENSA ANTIAEREA, MENCION ARTILLERIA ANTIAEREA</t>
  </si>
  <si>
    <t>INGENIERO DE EJECUCION EN DEFENSA ANTIAEREA, MENCION INFANTERIA DE AVIACION</t>
  </si>
  <si>
    <t>INFORMATICA MENCION EN REDES</t>
  </si>
  <si>
    <t>ASISTENTE DE ODONTOLOGIA</t>
  </si>
  <si>
    <t>ADMINISTRACION DE EMPRESAS MENCION BANCA E INSTITUCIONES FINANCIERAS</t>
  </si>
  <si>
    <t>PREVENCION DE RIESGOS MENCION MINERIA</t>
  </si>
  <si>
    <t>ADMINISTRACION DE EMPRESAS MENCION MARKETING Y VENTAS</t>
  </si>
  <si>
    <t>P/E INGENIERIA COMERCIAL PARA CONTADORES AUDITORES E INGENIEROS DE EJECUCION EN ADMINISTRACION DE EMPRESAS TITULADOS</t>
  </si>
  <si>
    <t>PROGRAMA DE FORMACION PEDAGOGICA PARA LICENCIADOS EN EDUCACION MEDIA</t>
  </si>
  <si>
    <t>MBA WEEKEND</t>
  </si>
  <si>
    <t>MBA ONLINE</t>
  </si>
  <si>
    <t>TRABAJO SOCIAL PLAN DE CONTINUIDAD</t>
  </si>
  <si>
    <t>PEDAGOGIA EN EDUCACION PARVULARIA PLAN DE CONTINUIDAD</t>
  </si>
  <si>
    <t>PEDAGOGIA EDUCACION BASICA MENCION RELIGION EVANGELICA</t>
  </si>
  <si>
    <t>INGENIERIA EN ADMINISTRACION DE EMPRESA</t>
  </si>
  <si>
    <t>INGENIERIA EN PREVENCION DE RIESGOS (PLAN DE CONTINUIDAD DE ESTUDIOS)</t>
  </si>
  <si>
    <t>INGENIERIA CIVIL INDUSTRIAL (PLAN COMPLETACION DE ESTUDIOS)</t>
  </si>
  <si>
    <t>BIBLIOTECOLOGIA PLAN DE CONTINUIDAD</t>
  </si>
  <si>
    <t>LICENCIATURA EN LENGUA INGLESA Y PEDAGOGIA EN INGLES</t>
  </si>
  <si>
    <t>CONTADOR AUDITOR PLAN DE CONTINUIDAD</t>
  </si>
  <si>
    <t>INGENIERIA DE EJECUCION EN PREVENCION DE RIESGOS (PLAN DE CONTINUIDAD)</t>
  </si>
  <si>
    <t>INGENIERIA COMERCIAL PLAN DE CONTINUIDAD</t>
  </si>
  <si>
    <t>CONTADOR AUDITOR (PLAN CONTINUIDAD DE ESTUDIOS)</t>
  </si>
  <si>
    <t>EDUCACION BASICA MENCION INFORMATICA EDUCATIVA</t>
  </si>
  <si>
    <t>INGENIERIA ADMINISTRACION</t>
  </si>
  <si>
    <t>GESTION DE VENTAS</t>
  </si>
  <si>
    <t>PEDAGOGIA EN EDUCACION BASICA CON MENCION EN EDUCACION MATEMATICA O ESTUDIO Y COMPRESION DE LA NATURALEZA</t>
  </si>
  <si>
    <t>PEDAGOGIA EN EDUCACION BASICA CON MENCION EN PROBLEMAS DEL APRENDIZAJE</t>
  </si>
  <si>
    <t>INGENIERIA DE EJECUCION EN ELECTRONICA C/E EN TELECOMUNICACIONES</t>
  </si>
  <si>
    <t>INGENIERIA EJECUCION ELECTRONICA</t>
  </si>
  <si>
    <t>INGENIERIA CIVIL INDUSTRIAL CON ESPECIALIZACION EN INFORMATICA</t>
  </si>
  <si>
    <t>INGENIERIA COMERCIAL PLAN ESPECIAL</t>
  </si>
  <si>
    <t>LICENCIATURA EN CINE Y ARTES AUDIOVISUALES</t>
  </si>
  <si>
    <t>SEGUNDO TITULO PEDAGOGIA EN EDUCACION DIFERENCIAL MENCION TRASTORNOS DE AUDICION Y LENGUAJE</t>
  </si>
  <si>
    <t>SEGUNDO TITULO PEDAGOGIA EN EDUCACION DIFERENCIAL MENCION DIFICULTADES ESPECIFICAS DEL APRENDIZAJE</t>
  </si>
  <si>
    <t>CONTINUIDAD INGENIERIA EN PREVENCION DE RIESGOS Y MEDIO AMBIENTE</t>
  </si>
  <si>
    <t>INGENIERIA CIVIL INDUSTRIAL (SALIDA INTERMEDIA DE INGENIERO EN EJECUCION INDUSTRIAL)</t>
  </si>
  <si>
    <t>INGENIERIA EN PREVENCION DE RIESGOS Y MEDIO AMBIENTE (SALIDA INTERMEDIA DE TECNICO DE NIVEL SUPERIOR EN PREVENCION DE RIESGOS Y MEDIO AMBIENTE)</t>
  </si>
  <si>
    <t>PEDAGOGIA EN EDUCACION DIFERENCIAL MENCION DISCAPACIDAD INTELECTUAL (SALIDA INTERMEDIA DE TECNICO DE NIVEL SUPERIOR EN EDUCACION DIFERENCIAL)</t>
  </si>
  <si>
    <t>PEDAGOGIA EN EDUCACION DIFERENCIAL MENCION TRASTORNOS DE AUDICION Y LENGUAJE (SALIDA INTERMEDIA DE TECNICO DE NIVEL SUPERIOR EN EDUCACION DIFERENCIAL)</t>
  </si>
  <si>
    <t>PEDAGOGIA EN EDUCACION PARVULARIA (SALIDA INTERMEDIA DE TECNICO DE NIVEL SUPERIOR EN EDUCACION PARVULARIA)</t>
  </si>
  <si>
    <t>SEGUNDO TITULO PEDAGOGIA EN EDUCACION DIFERENCIAL MENCION DISCAPACIDAD INTELECTUAL</t>
  </si>
  <si>
    <t>CONTINUIDAD INGENIERIA CIVIL INDUSTRIAL</t>
  </si>
  <si>
    <t>CONTINUIDAD INGENIERIA CIVIL EN MINAS (PARA INGENIEROS DE EJECUCION EN MINAS E INGENIEROS CIVILES DE OTRAS ESPECIALIDADES)</t>
  </si>
  <si>
    <t>TRABAJO SOCIAL (SALIDA INTERMEDIA DE TECNICO DE NIVEL SUPERIOR EN TRABAJO SOCIAL)</t>
  </si>
  <si>
    <t>CURSO DE ACTUALIZACION PARA EGRESADOS DE DERECHO</t>
  </si>
  <si>
    <t>FORMACION PEDAGOGICA</t>
  </si>
  <si>
    <t>CONTINUIDAD INGENIERIA CIVIL EN MINAS (PARA INGENIEROS DE EJECUCION EN MINAS EGRESADOS DE LA UNIVERSIDAD LA REPUBLICA)</t>
  </si>
  <si>
    <t>CONTINUIDAD INGENIERIA EN EJECUCION EN MINAS (PARA TECNICOS DE NIVEL SUPERIOR EN MINAS)</t>
  </si>
  <si>
    <t>INGENIERIA CIVIL EN MINAS (SALIDA INTERMEDIA DE TNS EN MINAS E INGENIERO DE EJECICION EN MINAS)</t>
  </si>
  <si>
    <t>INGENIERIA COMERCIAL (SALIDA INTERMEDIA DE TECNICO DE NIVEL SUPERIOR EN ADMINISTRACION COMERCIAL)</t>
  </si>
  <si>
    <t>CONTINUIDAD INGENIERIA COMERCIAL</t>
  </si>
  <si>
    <t>INGENIERIA DE EJECUCION EN ELECTRICIDAD (SALIDA INTERMEDIA DE TECNICO UNIVERSITARIO EN ELECTRICIDAD)</t>
  </si>
  <si>
    <t>SEGUNDO TITULO PEDAGOGIA EN EDUCACION DIFERENCIAL MENCION DESARROLLO COGNITIVO</t>
  </si>
  <si>
    <t>ENFERMERIA PLAN ESPECIAL</t>
  </si>
  <si>
    <t>INGENIERIA CIVIL EN MINAS CON SALIDA INTERMEDIA DE INGENIERIA EN MINAS Y TECNICOS EN MINAS</t>
  </si>
  <si>
    <t>INGENIERIA CIVIL EN MINAS (PARA TECNICOS DE NIVEL SUPERIOR EN MINAS)</t>
  </si>
  <si>
    <t>INGENIERIA CIVIL EN MINAS (SALIDA INTERMEDIA DE INGENIERIA EN EJECUCION EN MINAS)</t>
  </si>
  <si>
    <t>CONTINUIDAD PEDAGOGIA EN EDUCACION PARVULARIA</t>
  </si>
  <si>
    <t>TECNICO DE NIVEL SUPERIOR EN LOGISTICA</t>
  </si>
  <si>
    <t>INGENIERIA COMERCIAL CONTINUIDAD</t>
  </si>
  <si>
    <t>PEDAGOGIA EN EDUCACION GENERAL BASICA MENCION LENGUAJE Y COMUNICACION</t>
  </si>
  <si>
    <t>INGENIERIA EN SEGURIDAD INTEGRAL</t>
  </si>
  <si>
    <t>TECNICO DE NIVEL SUPERIOR EN DEPORTE AVENTURA</t>
  </si>
  <si>
    <t>TECNICO DE NIVEL SUPERIOR EN ADMINISTRACION DE NEGOCIOS GASTRONOMICOS</t>
  </si>
  <si>
    <t>INGENIERIA CIVIL INDUSTRIAL EN AUTOMATIZACION Y ROBOTICA</t>
  </si>
  <si>
    <t>INGENIERIA DE EJECUCION INDUSTRIAL EN AUTOMATIZACION Y ROBOTICA</t>
  </si>
  <si>
    <t>TECNICO DE NIVEL SUPERIOR EN COMPUTACION</t>
  </si>
  <si>
    <t>TECNICO DE NIVEL SUPERIOR EN MARKETING DE NEGOCIOS HOTELEROS</t>
  </si>
  <si>
    <t>ESPECIALIZACION MEDICA EN OBSTETRICIA Y GINECOLOGIA</t>
  </si>
  <si>
    <t>ESPECIALIZACION MEDICA EN PSIQUIATRIA DEL ADULTO</t>
  </si>
  <si>
    <t>MBA CON ESPECIALIZACION EN SALUD MK II</t>
  </si>
  <si>
    <t>ESPECIALIZACION EN PERIODONCIA E IMPLANTOLOGIA</t>
  </si>
  <si>
    <t>FORMACION DE ESPECIALISTA EN RADIOLOGIA E IMAGINOLOGIA</t>
  </si>
  <si>
    <t>INGENIERIA CIVIL EN LOGISTICA</t>
  </si>
  <si>
    <t>ESPECIALIZACION MEDICA EN TRAUMATOLOGIA Y ORTOPEDIA</t>
  </si>
  <si>
    <t>FORMACION DE ESPECIALISTA EN ANESTESIOLOGIA Y REANIMACION</t>
  </si>
  <si>
    <t>FORMACION DE ESPECIALISTA EN CARDIOLOGIA</t>
  </si>
  <si>
    <t>OBTETRICIA Y PUERICULTURA</t>
  </si>
  <si>
    <t>PROSECUCION DE ESTUDIOS PROGRAMA DE FORMACION EJECUTIVA PFE</t>
  </si>
  <si>
    <t>PERIODISMO: ESPECIALIZACION EN MEDIOS DIGITALES</t>
  </si>
  <si>
    <t>PROGRAMA ESPECIAL DE TITULACION EN INGENIERIA COMERCIAL</t>
  </si>
  <si>
    <t>PROGRAMA ESPECIAL DE TITULACION EN PSICOLOGIA</t>
  </si>
  <si>
    <t>DISEÑO DE IMAGEN</t>
  </si>
  <si>
    <t>COMUNICACION MULTIMEDIA: INTERNET &amp; NUEVAS TECNOLOGIAS</t>
  </si>
  <si>
    <t>COMUNICACION MULTIMEDIA: ANIMACION DIGITAL &amp; EFECTOS ESPECIALES</t>
  </si>
  <si>
    <t>BACHILLER DE FORMACION GENERAL</t>
  </si>
  <si>
    <t>COMUNICACION AUDIOVISUAL: GUIONES PARA CINE Y TELEVISION</t>
  </si>
  <si>
    <t>PROGRAMA ESPECIAL DE TITULACION EN COMUNICACION SOCIAL-MODALIDAD E-LEARNING</t>
  </si>
  <si>
    <t>COMUNICACION AUDIOVISUAL: TELEVISION</t>
  </si>
  <si>
    <t>COMUNICACION AUDIOVISUAL CINE</t>
  </si>
  <si>
    <t>ADMINISTRACION DE ORGANIZACIONES SOCIALES Y COMUNITARIAS ON-LINE</t>
  </si>
  <si>
    <t>COMUNICACION DIGITAL INTERACTIVIDAD EN MEDIOS DIGITALES</t>
  </si>
  <si>
    <t>COMUNICACION DIGITAL: ANIMACION DIGITAL</t>
  </si>
  <si>
    <t>INGENIERIA CIVIL EN CONSTRUCCION</t>
  </si>
  <si>
    <t>TECNICO DE NIVEL SUPERIOR INTERPRETE INGLES-ESPAÑOL</t>
  </si>
  <si>
    <t>TECNICO UNIVERSITARIO EN MEDICINA VETERINARIA</t>
  </si>
  <si>
    <t>TECNICO DE NIVEL SUPERIOR EN GESTION EN ADMINISTRACION Y ASISTENCIA JUDICIAL</t>
  </si>
  <si>
    <t>TECNICO DE NIVEL SUPERIOR AGRICOLA</t>
  </si>
  <si>
    <t>TECNICO DE NIVEL SUPERIOR EN TURISMO Y HOTELERIA</t>
  </si>
  <si>
    <t>TRADUCCION E INTERPRETE INGLES-ESPAÑOL</t>
  </si>
  <si>
    <t>TECNICO DE NIVEL SUPERIOR INTERPRETE EN NEGOCIOS INGLES-ESPAÑOL</t>
  </si>
  <si>
    <t>INGENIERIA COMERCIAL CON CURRICULUM INTERNACIONAL</t>
  </si>
  <si>
    <t>INGENIERIA EN COMPUTACION Y TECNOLOGIAS DE LA INFORMACION CON CURRICULUM INTERNACIONAL</t>
  </si>
  <si>
    <t>TECNICO UNIVERSITARIO EN ASISTENTE JURIDICO</t>
  </si>
  <si>
    <t>OBSTETRICIA Y PUERICULTURA MENCION SALUD PUBLICA MENCION SALUD PUBLICA</t>
  </si>
  <si>
    <t>TECNICO UNIVERSITARIO EN ACUICULTURA Y MEDIO AMBIENTE</t>
  </si>
  <si>
    <t>TECNICO UNIVERSITARIO EN ADMINISTRACION PUBLICA</t>
  </si>
  <si>
    <t>TECNICO DE NIVEL SUPERIOR EN DISEÑO Y CREACION DE PAGINAS WEB</t>
  </si>
  <si>
    <t>TECNICO DE NIVEL SUPERIOR EN TURISMO MENCION ECOTURISMO</t>
  </si>
  <si>
    <t>TECNICO DE NIVEL SUPERIOR EN CALIDAD Y MEDIO AMBIENTE</t>
  </si>
  <si>
    <t>TECNICO DE NIVEL SUPERIOR EN CONTABILIDAD GENERAL MENCION TRIBUTACION</t>
  </si>
  <si>
    <t>TECNICO UNIVERSITARIO EN MARINA MERCANTE MENCION MAQUINAS</t>
  </si>
  <si>
    <t>TECNICO UNIVERSITARIO EN MARINA MERCANTE MENCION PUENTE (PILOTO REGIONAL)</t>
  </si>
  <si>
    <t>TECNICO DE NIVEL SUPERIOR EN COMUNICACIONES Y RELACIONES PUBLICAS</t>
  </si>
  <si>
    <t>TECNICO DE NIVEL SUPERIOR ASISTENTE JUDICIAL</t>
  </si>
  <si>
    <t>LICENCIATURA EN CIENCIAS CRIMINALISTICAS</t>
  </si>
  <si>
    <t>INGENIERIA EN COMERCIO INTERNACIONAL Y NEGOCIOS INTERNACIONALES CON CURRICULUM INTERNACIONAL</t>
  </si>
  <si>
    <t>INGENIERIA DE EJECUCION EN COMPUTACION Y TECNOLOGIAS DE LA INFORMACION CON CURRICULUM INTERNACIONAL</t>
  </si>
  <si>
    <t>INGENIERIA EN ACUICULTURA Y MEDIO AMBIENTE</t>
  </si>
  <si>
    <t>INGENIERIA EN GESTION DE NEGOCIOS (MANAGMENT) CI</t>
  </si>
  <si>
    <t>CINE VIDEO Y TV</t>
  </si>
  <si>
    <t>TECNICO DE NIVEL SUPERIOR EN CULTIVOS ACUICOLAS Y PESQUERIA</t>
  </si>
  <si>
    <t>TECNICO DE NIVEL SUPERIOR EN DISEÑO GRAFICO</t>
  </si>
  <si>
    <t>INGENIERIA EN PESCA Y ACUICULTURA</t>
  </si>
  <si>
    <t>TECNICO DE NIVEL SUPERIOR EN CONTABILIDAD Y ADMINISTRACION</t>
  </si>
  <si>
    <t>INGENIERIA EN GESTION DE TURISMO</t>
  </si>
  <si>
    <t>TECNICO UNIVERSITARIO EN GUIA DE TURISMO</t>
  </si>
  <si>
    <t>MBA EN COMERCIO EXTERIOR Y LOGISTICA INTERNACIONAL</t>
  </si>
  <si>
    <t>MBA EN EMPRENDIMIENTO Y CREACION DE NUEVOS NEGOCIOS</t>
  </si>
  <si>
    <t>MBA EN FINANZAS Y ESTRATEGIAS Y EVALUACION DE PROYECTOS DE INVERSION</t>
  </si>
  <si>
    <t>TECNICO UNIVERSITARIO EN GESTION CULTURAL</t>
  </si>
  <si>
    <t>TECNICO DE NIVEL SUPERIOR EN COMPUTACION Y TECNOLOGIA DE LA INFORMACION (TICS)</t>
  </si>
  <si>
    <t>RELACIONES PUBLICAS Y PRODUCCION DE EVENTOS PROFESIONAL</t>
  </si>
  <si>
    <t>RELACIONES PUBLICAS Y PRODUCCION DE EVENTOS</t>
  </si>
  <si>
    <t>PEDAGOGIA ARTES PLASTICAS MENCION PINTURA Y/O ESCULTURA Y/O GRABADO</t>
  </si>
  <si>
    <t>INGENIERIA DE EJECUCION EN ADMINISTRACION MENCION RECURSOS HUMANOS</t>
  </si>
  <si>
    <t>INGENIERIA DE EJECUCION EN ADMINISTRACION MENCION MARKETING</t>
  </si>
  <si>
    <t>INGENIERIA DE EJECUCION EN ADMINISTRACION MENCION FINANZAS</t>
  </si>
  <si>
    <t>INGENIERIA QUIMICA</t>
  </si>
  <si>
    <t>PUBLICISTA Y COMUNICADOR INTEGRAL</t>
  </si>
  <si>
    <t>PEDAGOGIA BASICA MENCION EN CIENCIAS SOCIALES</t>
  </si>
  <si>
    <t>BACHILLERATO EN KINESIOLOGIA, T. OCUPACIONAL Y NUTRICION</t>
  </si>
  <si>
    <t>ESTADIA DE PERFECCIONAMIENTO EN KINESIOLOGIA EN INTENSIVO</t>
  </si>
  <si>
    <t>ESTADIA DE PERFECCIONAMIENTO, EN RADIOLOGIA ABDOMINAL Y CARDIOTORAXICA</t>
  </si>
  <si>
    <t>PROGRAMA DE ESPECIALIZACION EN CUIDADO DE LA FERTILIDAD HUMANA</t>
  </si>
  <si>
    <t>PEDAGOGIA BASICA MENCION EN CASTELLANO</t>
  </si>
  <si>
    <t>PEDAGOGIA DE EDUCACION MEDIA EN LENGUAJE, COMUNICACION Y FILOSOFIA</t>
  </si>
  <si>
    <t>CIENCIAS POLITICAS Y GESTION PUBLICA</t>
  </si>
  <si>
    <t>PEDAGOGIA DE EDUCACION MEDIA EN MATEMATICA Y COMPUTACION</t>
  </si>
  <si>
    <t>PEDAGOGIA DE EDUCACION BASICA EN MATEMATICA</t>
  </si>
  <si>
    <t>PEDAGOGIA EN EDUCACION FISICA (PLAN ESPECIAL PARA ESTUDIANTES DE LA UNIVERSIDAD DEL MAR)</t>
  </si>
  <si>
    <t>KINESIOLOGIA (PLAN ESPECIAL PARA ESTUDIANTES DE LA UNIVERSIDAD DEL MAR)</t>
  </si>
  <si>
    <t>INGENIERIA COMERCIAL EN INGLES</t>
  </si>
  <si>
    <t>TECNICO NIVEL SUPERIOR EN MECANICA INDUSTRIAL</t>
  </si>
  <si>
    <t>INGENIERIA EN ELECTRICIDAD</t>
  </si>
  <si>
    <t>TECNICO NIVEL SUPERIOR EN ADMINISTRACION DE RECURSOS HUMANOS</t>
  </si>
  <si>
    <t>INGENIERIA EN GESTION Y DIRECCION DE RECURSOS HUMANOS (PCE)</t>
  </si>
  <si>
    <t>TECNICO NIVEL SUPERIOR INDUSTRIAL</t>
  </si>
  <si>
    <t>TECNICO DE NIVEL SUPERIOR EN ALIMENTACION Y DIETETICA NUTRICIONAL</t>
  </si>
  <si>
    <t>INGENIERIA DE EJECUCION EN CARTOGRAFIA Y GEOMENSURA</t>
  </si>
  <si>
    <t>NUTRICION Y DIETETICA CON MENCION</t>
  </si>
  <si>
    <t>LICENCIATURA EN CIENCIAS MENCION ASTRONOMIA, GEOFISICA O FISICA</t>
  </si>
  <si>
    <t>PROGRAMA ACADEMICO DE BACHILLERATO-INGRESO COMUN</t>
  </si>
  <si>
    <t>PEDAGOGIA EN EDUCACION MEDIA EN ASIGNATURAS CIENTIFICO HUMANISTAS CON MENCION</t>
  </si>
  <si>
    <t>ANTROPOLOGIA SOCIAL O FISICA - ARQUEOLOGIA</t>
  </si>
  <si>
    <t>INGRESO CICLO COMUN FACULTAD DE CIENCIAS FORESTALES Y DE CONSERVACION DE LA NATURALEZA</t>
  </si>
  <si>
    <t>INGENIERIA CIVIL EN MATERIALES</t>
  </si>
  <si>
    <t>MBA FOR THE AMERICAS</t>
  </si>
  <si>
    <t>INGENIERIA Y CIENCIAS-PLAN COMUN</t>
  </si>
  <si>
    <t>LICENCIATURA EN ARTES MENCION SONIDO</t>
  </si>
  <si>
    <t>LICENCIATURA EN CIENCIAS MENCION BIOLOGIA</t>
  </si>
  <si>
    <t>LICENCIATURA EN COMPOSICION</t>
  </si>
  <si>
    <t>LICENCIATURA EN LENGUA Y LITERATURA HISPANICAS CON MENCION EN LITERATURA O EN LINGÜISTICA</t>
  </si>
  <si>
    <t>PROGRAMA ESPECIAL DE PEDAGOGIA EN INGLES / LICENCIATURA EN EDUCACION EN INGLES</t>
  </si>
  <si>
    <t>P/E PEDAGOGIA EN FISICA Y MATEMATICA / LICENCIATURA EN EDUCACION DE FISICA Y MATEMATICA</t>
  </si>
  <si>
    <t>CICLO DE FORMACION PEDAGOGICA LICENCIATURA EN HISTORIA</t>
  </si>
  <si>
    <t>PEDAGOGIA EN FILOSOFIA / LICENCIATURA EN EDUCACION EN FILOSOFIA</t>
  </si>
  <si>
    <t>PCE INGENIERIA COMERCIAL AFIN 1? SEM</t>
  </si>
  <si>
    <t>PCE INGENIERIA COMERCIAL NO AFIN 2? SEM</t>
  </si>
  <si>
    <t>PCE INGENIERIA COMERCIAL AFIN 2? SEM</t>
  </si>
  <si>
    <t>PCE INGENIERIA COMERCIAL NO AFIN 1? SEM</t>
  </si>
  <si>
    <t>PROGRAMA DE ESPECIALIZACION EN PERIODONCIA, MENCION IMPLANTOLOGIA</t>
  </si>
  <si>
    <t>TECNICO EDUCACIONAL CON MENCION EN EDUCACION BASICA O EDUCACION PARVULARIA</t>
  </si>
  <si>
    <t>INGENIERIA DE EJECUCION EN ELECTRICIDAD MENCION ELECTRONICA INDUSTRIAL</t>
  </si>
  <si>
    <t>TECNICO SUPERIOR EN ELECTRONICA INDUSTRIAL</t>
  </si>
  <si>
    <t>TECNICO SUPERIOR EN MECANICA INDUSTRIAL</t>
  </si>
  <si>
    <t>LICENCIATURA EN EDUCACION Y PEDAGOGIA EN EDUCACION GENERAL BASICA CON MENCION</t>
  </si>
  <si>
    <t>P.A.E. INGENIERIA EJECUCION ADMINISTRACION DE EMPRESAS-TACNA</t>
  </si>
  <si>
    <t>OBSTETRICIA Y PUERICULTURA MENCION GESTION Y SALUD FAMILIAR</t>
  </si>
  <si>
    <t>HISTORIA Y GEOGRAFIA INGRESO COMUN</t>
  </si>
  <si>
    <t>LICENCIATURA EN INGLES INGRESO COMUN</t>
  </si>
  <si>
    <t>TECNOLOGIA MEDICA /LAB.CLINICO, HEMAT. Y BANCO DE SANGRE</t>
  </si>
  <si>
    <t>INGENIERIA EN SISTEMA DE INFORMACION Y CONTROL DE GESTION</t>
  </si>
  <si>
    <t>LICENCIATURA EN LENGUAJE Y COMUNICACION INGRESO COMUN</t>
  </si>
  <si>
    <t>INGENIERIA EN INFORMACION Y CONTROL DE GESTION Y/O CONTADOR PUBLICO Y AUDITOR</t>
  </si>
  <si>
    <t>INGENIERIA EJECUCION AGRICOLA</t>
  </si>
  <si>
    <t>INGENIERIA DE EJECUCION EN ELECTRONICA INDUSTRIAL</t>
  </si>
  <si>
    <t>TECNICO DE NIVEL SUPERIOR ADMINISTRACION DE EMPRESAS-MARKETING Y GESTION COMERCIAL</t>
  </si>
  <si>
    <t>INGENIERIA CIVIL INDUSTRIAL (INGRESO DE ALUMNOS CON TITULO TECNICO O PROFESIONAL)</t>
  </si>
  <si>
    <t>INGENIERIA COMERCIAL MENCION GESTION</t>
  </si>
  <si>
    <t>LICENCIATURA EN LENGUA INGLESA CON MENCION DEL INGLES COMO LENGUA EXTRANJERA</t>
  </si>
  <si>
    <t>TECNICO DE NIVEL SUPERIOR OPERACIONES MINAS</t>
  </si>
  <si>
    <t>REGULARIZACION DE EDUCACION TECNICO PROFESIONAL</t>
  </si>
  <si>
    <t>LICENCIATURA EN FILOLOGIA GRIEGA Y LATINA</t>
  </si>
  <si>
    <t>LICENCIATURA EN EDUCACION Y PEDAGOGIA EN EDUCACION DIFERENCIAL EN DEFICIENCIA MENTAL</t>
  </si>
  <si>
    <t>INGENIERIA EN ALIMENTOS (CONTINUIDAD PARA TECNICOS)</t>
  </si>
  <si>
    <t>BACHILLER EN CIENCIAS RELIGIOSAS</t>
  </si>
  <si>
    <t>BACHILLER EN MUSICA</t>
  </si>
  <si>
    <t>PROGRAMA DE LICENCIATURA EN ECONOMIA PARA ESTUDIANTES LATINOAMERICANOS</t>
  </si>
  <si>
    <t>BACHILLER EN ESTUDIOS PASTORALES CON MENCION EN TRABAJO ECLESIAL</t>
  </si>
  <si>
    <t>DISEÑADOR INDUSTRIAL</t>
  </si>
  <si>
    <t>OPTICO</t>
  </si>
  <si>
    <t>PEDAGOGIA EN CASTELLANO Y/O LICENCIATURA EN LENGUA Y LITERATURA HISPANICA</t>
  </si>
  <si>
    <t>ESPECIALIZACION EN PRODUCCION VEGETAL</t>
  </si>
  <si>
    <t>ESPECIALIDADES EN MEDICINA</t>
  </si>
  <si>
    <t>PROGRAMA DE FORMACION PEDAGOGICA PARA PROFESIONALES / LICENCIADOS EN ARTES VISUALES</t>
  </si>
  <si>
    <t>PROGRAMA DE FORMACION DE PROFESORES DE EDUCACION TECNICO PROFESIONAL</t>
  </si>
  <si>
    <t>PROGRAMA DE FORMACION PEDAGOGICA PARA PROFESIONALES / LICENCIADOS EN BIOLOGIA Y CIENCIAS DE LA NATURALEZA</t>
  </si>
  <si>
    <t>LICENCIATURA EN GESTION PEDAGOGICA EN FORMACION TECNICA DE NIVEL SUPERIOR</t>
  </si>
  <si>
    <t>FORMACION DE ESPECIALISTA EN PEDIATRIA</t>
  </si>
  <si>
    <t>FORMACION DE ESPECIALISTA EN GINECOLOGIA Y OBSTETRICIA</t>
  </si>
  <si>
    <t>FORMACION DE ESPECIALISTA EN RADIOLOGIA</t>
  </si>
  <si>
    <t>LICENCIATURA EN EDUCACION Y PROFESOR DE EDUCACION MEDIA TECNICO PROFESIONAL</t>
  </si>
  <si>
    <t>REGULARIZACION PROFESOR DE EDUCACION GENERAL BASICA</t>
  </si>
  <si>
    <t>LICENCIATURA EN EDUCACION SUPERIOR</t>
  </si>
  <si>
    <t>LICENCIATURA EN GESTION DE CALIDAD TOTAL</t>
  </si>
  <si>
    <t>LICENCIATURA EN TECNICAS DE MANEJO CONDUCTUAL PARA NIÑOS Y ADOLESCENTES</t>
  </si>
  <si>
    <t>PROGRAMA DE CONTINUIDAD DE ESTUDIOS EN INGENIERIA DE EJECUCION INFORMATICA</t>
  </si>
  <si>
    <t>TECNICO UNIVERSITARIO EN PESQUERIAS</t>
  </si>
  <si>
    <t>PROGRAMA DE CONTINUIDAD DE ESTUDIOS EN INGENIERIA DE EJECUCION EN ALIMENTOS</t>
  </si>
  <si>
    <t>TECNICO UNIVERSITARIO EN MECATRONICA</t>
  </si>
  <si>
    <t>INGENIERIA EJECUCION INDUSTRIAL MENCION EN PREVENCION DE RIESGOS</t>
  </si>
  <si>
    <t>TECNICO UNIVERSITARIO EN TOPOGRAFIA Y GEOMESURA</t>
  </si>
  <si>
    <t>TECNICO NIVEL SUPERIOR EN EDUCACION EXTRA ESCOLAR EN DEPORTE Y RECREACION</t>
  </si>
  <si>
    <t>TECNICO NIVEL SUPERIOR EN MINERIA</t>
  </si>
  <si>
    <t>TECNICO NIVEL SUPERIOR EN TRABAJO SOCIAL GESTION EN ADULTO MAYOR</t>
  </si>
  <si>
    <t>INGENIERIA EN ADMINISTRACION GENERAL PLAN CONTINUIDAD</t>
  </si>
  <si>
    <t>TECNICO EN HOTELERIA Y GASTRONOMIA</t>
  </si>
  <si>
    <t>TECNICO CONTABILIDAD GENERAL</t>
  </si>
  <si>
    <t>TECNICO EN MINAS MENCION PERFORACION Y TRONADURA</t>
  </si>
  <si>
    <t>PEDAGOGIA GENERAL BASICA CON MENCION EN EDUCACION FISICA</t>
  </si>
  <si>
    <t>INVESTIGACION CRIMINALISTICA</t>
  </si>
  <si>
    <t>TECNICO PERITO FORENSE</t>
  </si>
  <si>
    <t>PLAN ESPECIAL INGENIERIA EN PREVENCION DE RIESGOS A DISTANCIA</t>
  </si>
  <si>
    <t>PLAN ESPECIAL EDUCACION PARVULARIA</t>
  </si>
  <si>
    <t>INGENIERIA EN GESTION DEPORTIVA</t>
  </si>
  <si>
    <t>ADMINISTRACION DE SISTEMAS LOGISTICOS</t>
  </si>
  <si>
    <t>ASISTENTE TECNICO DEL EDUCADOR DE PARVULO</t>
  </si>
  <si>
    <t>ADMINISTRACION DE OPERACIONES</t>
  </si>
  <si>
    <t>INGENIERIA EN SERVICIOS ECOTURISTICOS</t>
  </si>
  <si>
    <t>RELACIONES PUBLICAS Y CORPORATIVAS</t>
  </si>
  <si>
    <t>TECNICO ACUICOLA</t>
  </si>
  <si>
    <t>PRODUCCION DE PECES</t>
  </si>
  <si>
    <t>VENTAS Y NEGOCIACION COMERCIAL</t>
  </si>
  <si>
    <t>TECNICO EN GESTION DE EMPRESAS DE TURISMO</t>
  </si>
  <si>
    <t>ADMINISTRACION DE EMPRESAS CON MENCION EN RRHH, FINANZAS O VENTAS</t>
  </si>
  <si>
    <t>INGENIERIA DE ADMINISTRACION DE EMPRESAS DE TURISMO EN LA NATURALEZA</t>
  </si>
  <si>
    <t>DECORACION DE INTERIORES</t>
  </si>
  <si>
    <t>DIBUJO TECNICO</t>
  </si>
  <si>
    <t>SOPORTE EN REDES COMPUTACIONALES</t>
  </si>
  <si>
    <t>GESTION FINANCIERA E INVERSIONES</t>
  </si>
  <si>
    <t>COMERCIO EXTERIOR SP</t>
  </si>
  <si>
    <t>CONTABILIDAD GENERAL SP</t>
  </si>
  <si>
    <t>MENCION EN RELIGION PARA LA EDUCACION BASICA</t>
  </si>
  <si>
    <t>INGENIERIA EN ADMINISTRACION MENCION GESTION MUNICIPAL</t>
  </si>
  <si>
    <t>INGENIERIA EN ADMINISTRACION DE EMPRESAS, MENCION FINANZAS</t>
  </si>
  <si>
    <t>EDUCADOR ASISTENTE EN EDUCACION ESPECIAL Y DIFERENCIAL</t>
  </si>
  <si>
    <t>FOTOGRAFIA PERIODISTICA Y PUBLICITARIA PROFESIONAL</t>
  </si>
  <si>
    <t>FOTOGRAFIA PERIODISTICA Y PUBLICITARIA</t>
  </si>
  <si>
    <t>ADMINISTRACION DE NEGOCIOS Y VENTAS</t>
  </si>
  <si>
    <t>ADMINISTRACION DE NEGOCIOS Y GESTION COMERCIAL</t>
  </si>
  <si>
    <t>MARKETING</t>
  </si>
  <si>
    <t>TECNICO EN FOTOGRAFIA PERIODISTICA Y PUBLICITARIA</t>
  </si>
  <si>
    <t>INGENIERIA EN CONECTIVIDAD Y REDES (TELEMATICA)</t>
  </si>
  <si>
    <t>TECNICO EN CONECTIVIDAD Y REDES (TELEMATICA)</t>
  </si>
  <si>
    <t>TECNICO EN GESTION DEPORTIVA</t>
  </si>
  <si>
    <t>TECNICO EN TECNOLOGIAS DE INFORMACION Y COMUNICACIONES</t>
  </si>
  <si>
    <t>ADMINISTRACION PUBLICA MENCION GESTION JURIDICA</t>
  </si>
  <si>
    <t>ADMINISTRACION PUBLICA MENCION GOBIERNOS REGIONALES</t>
  </si>
  <si>
    <t>ENTRENADOR DE DEPORTES EXTREMOS</t>
  </si>
  <si>
    <t>INGENIERIA EN ADMINISTRACION MENCION FINANZAS</t>
  </si>
  <si>
    <t>INGENIERIA EN ADMINISTRACION MENCION RECURSOS HUMANOS</t>
  </si>
  <si>
    <t>INGENIERIA EN GESTION DE SEGURIDAD PRIVADA</t>
  </si>
  <si>
    <t>INGENIERIA EN MINAS MENCION EN SEGURIDAD MINERA</t>
  </si>
  <si>
    <t>INGENIERIA EN OPERACIONES DE EMERGENCIA</t>
  </si>
  <si>
    <t>TECNICO EN DEPORTES EXTREMOS</t>
  </si>
  <si>
    <t>TECNICO DENTAL MENCION ASISTENTE HIGIENISTA-LABORATORISTA</t>
  </si>
  <si>
    <t>TECNICO DENTAL PLAN ESPECIAL</t>
  </si>
  <si>
    <t>TECNICO EN ENFERMERIA, PLAN ESPECIAL ESTANDAR</t>
  </si>
  <si>
    <t>TECNICO EN ENFERMERIA, PLAN ESPECIAL CON NIVELACION</t>
  </si>
  <si>
    <t>TECNICO EN ADMINISTRACION EN SALUD, PLAN ESPECIAL</t>
  </si>
  <si>
    <t>INGENIERIA DE EJECUCION EN ADMINISTRACION DE EMPRESAS MENCION RECURSOS HUMANOS, CONTINUIDAD</t>
  </si>
  <si>
    <t>TECNICO DE NIVEL SUPERIOR EN PREVENCION Y REHABILITACION EN ADICCION</t>
  </si>
  <si>
    <t>TECNICO DE NIVEL SUPERIOR EN REDES SOCIALES Y COMUNICACION</t>
  </si>
  <si>
    <t>TECNICO DE NIVEL SUPERIOR EN SECRETARIADO GERENCIAL</t>
  </si>
  <si>
    <t>PODOLOGIA, PLAN ESPECIAL</t>
  </si>
  <si>
    <t>TECNICO DE NIVEL SUPERIOR EN SECRETARIADO GERENCIAL, PLAN ESPECIAL</t>
  </si>
  <si>
    <t>TECNICO DE NIVEL SUPERIOR EN PREVENCION DE RIESGOS, PLAN ESPECIAL</t>
  </si>
  <si>
    <t>TECNICO DE NIVEL SUPERIOR EN OPERACIONES LOGISTICAS, PLAN ESPECIAL</t>
  </si>
  <si>
    <t>TECNICO DE NIVEL SUPERIOR EN ODONTOLOGIA, PLAN ESPECIAL</t>
  </si>
  <si>
    <t>TECNICO DE NIVEL SUPERIOR EN FARMACIA, PLAN ESPECIAL</t>
  </si>
  <si>
    <t>TECNICO DE NIVEL SUPERIOR EN ADMINISTRACION EN SALUD, PLAN ESPECIAL</t>
  </si>
  <si>
    <t>TECNICO DE NIVEL SUPERIOR EN INFORMATICA Y REDES</t>
  </si>
  <si>
    <t>TECNICO JURIDICO DE NIVEL SUPERIOR</t>
  </si>
  <si>
    <t>TECNICO DENTAL MENCION ASISTENTE HIGIENISTA LABORATORISTA</t>
  </si>
  <si>
    <t>TECNICO DE NIVEL SUPERIOR EN GESTION DE ORGANIZACION COMUNITARIAS</t>
  </si>
  <si>
    <t>TECNICO DE NIVEL SUPERIOR EN TURISMO</t>
  </si>
  <si>
    <t>TECNICO DE NIVEL SUPERIOR EN ENFERMERIA, PLAN ESPECIAL CON NIVELACION</t>
  </si>
  <si>
    <t>TRADUCCION BILINGÜE INGLES-ESPAÑOL</t>
  </si>
  <si>
    <t>TECNICO DE NIVEL SUPERIOR EN PODOLOGIA, PLAN ESPECIAL</t>
  </si>
  <si>
    <t>TECNICO DE NIVEL SUPERIOR EN MEDIOAMBIENTE Y DESARROLLO SUSTENTABLE</t>
  </si>
  <si>
    <t>TECNICO EN ENFERMERIA PLAN ESPECIAL CON NIVELACION</t>
  </si>
  <si>
    <t>TECNICO DE NIVEL SUPERIOR EN RELACIONES PUBLICAS</t>
  </si>
  <si>
    <t>AUDITORIA, CONTINUIDAD</t>
  </si>
  <si>
    <t>SERVICIO SOCIAL, CONTINUIDAD</t>
  </si>
  <si>
    <t>TECNICO DE NIVEL SUPERIOR EN EDUCACION PARVULARIA MENCION CURRICULO MONTESSORI</t>
  </si>
  <si>
    <t>TECNICO DE NIVEL SUPERIOR EN GESTION DE LA INFORMACION Y BIBLIOTECOLOGIA</t>
  </si>
  <si>
    <t>INGENIERIA DE EJECUCION EN GESTION EN SEGURIDAD PRIVADA (CONTINUIDAD)</t>
  </si>
  <si>
    <t>TECNICO DE NIVEL SUPERIOR EN ADMINISTRACION MENCION GESTION MUNICIPAL</t>
  </si>
  <si>
    <t>TECNICO DE NIVEL SUPERIOR EN EDUCACION DE PARVULOS MENCION INGLES</t>
  </si>
  <si>
    <t>INGENIERIA DE EJECUCION EN PREVENCION DE RIESGOS, CONTINUIDAD</t>
  </si>
  <si>
    <t>ANALISIS TRIBUTARIO</t>
  </si>
  <si>
    <t>GESTION DE NEGOCIOS GASTRONOMICOS</t>
  </si>
  <si>
    <t>GESTION NEGOCIOS TURISTICOS</t>
  </si>
  <si>
    <t>TECNICO METALURGICO</t>
  </si>
  <si>
    <t>DISEÑO WEB Y MULTIMEDIA</t>
  </si>
  <si>
    <t>TECNICO EN ESTETICA CORPORAL INTEGRAL</t>
  </si>
  <si>
    <t>ADMINISTRACION DE EMPRESAS MENCION RETAIL</t>
  </si>
  <si>
    <t>ENFERMERIA MEDICA</t>
  </si>
  <si>
    <t>TECNICO EN REDES Y TELECOMUNICACIONES</t>
  </si>
  <si>
    <t>GESTION LOGISTICA</t>
  </si>
  <si>
    <t>SECRETARIADO EJECUTIVO MENCIONES: BILINGÜE O ADMINISTRATIVO CONTABLE</t>
  </si>
  <si>
    <t>SECRETARIADO EJECUTIVO MENCIONES: BILINGÜE/ADMINISTRATIVO CONTABLE</t>
  </si>
  <si>
    <t>ADMINISTRACION DE EMPRESAS CON MENCION EN PERSONAL Y FINANZAS</t>
  </si>
  <si>
    <t>TECNICO EN PODOLOGIA</t>
  </si>
  <si>
    <t>TECNICO EN ADMINISTRACION DE EMPRESAS CON MENCION FINANZAS Y CONTABILIDAD</t>
  </si>
  <si>
    <t>TECNICO EN ADMINISTRACION Y COMERCIO</t>
  </si>
  <si>
    <t>TECNICO EN AGRICULTURA</t>
  </si>
  <si>
    <t>TECNICO EN COMUNICACION, MARKETING Y RELACIONES PUBLICA</t>
  </si>
  <si>
    <t>TECNICO EN ESTETICA CORPORAL</t>
  </si>
  <si>
    <t>TECNICO EN GESTION Y CONTROL DE CALIDAD</t>
  </si>
  <si>
    <t>TECNICO EN GESTION Y SOPORTE INFORMATICO</t>
  </si>
  <si>
    <t>TECNICO EN PREPARACION FISICA Y DEPORTES</t>
  </si>
  <si>
    <t>TECNICO EN PREVENCION DE ADICCIONES Y REHABILITACION PSICOSOCIAL</t>
  </si>
  <si>
    <t>TECNICO EN PREVENCION, CALIDAD Y AMBIENTE</t>
  </si>
  <si>
    <t>TECNICO EN PRODUCCION INDUSTRIAL</t>
  </si>
  <si>
    <t>TECNICO EN TRABAJO SOCIAL Y GESTION COMUNITARIA</t>
  </si>
  <si>
    <t>TECNICO EN TURISMO Y RECREACION</t>
  </si>
  <si>
    <t>TECNICO EN ADMINISTRACION DE REDES SOCIALES Y COMUNICACION MULTIMEDIA</t>
  </si>
  <si>
    <t>TECNICO EN ENFERMERIA Y SALUD NATURAL</t>
  </si>
  <si>
    <t>TECNICO DE NIVEL SUPERIOR EN ABASTECIMIENTO Y LOGISTICA</t>
  </si>
  <si>
    <t>TECNICO DE NIVEL SUPERIOR EN ADMINISTRACION DE REDES SOCIALES Y COMUNICACION CORPORATIVA</t>
  </si>
  <si>
    <t>TECNICO DE NIVEL SUPERIOR EN ASISTENTE DE LA EDUCACION Y PARADOCENCIA CON MENCION EN CONVIVENCIA ESCOLAR</t>
  </si>
  <si>
    <t>TECNICO DE NIVEL SUPERIOR EN PREVENCION DE ADICCIONES Y REHABILITACION PSICOSOCIAL</t>
  </si>
  <si>
    <t>TECNICO DE NIVEL SUPERIOR EN PREVENCION DE RIESGOS CON MENCION EN OPERACIONES DE EMERGENCIAS</t>
  </si>
  <si>
    <t>TECNICO DE NIVEL SUPERIOR JURIDICO</t>
  </si>
  <si>
    <t>TECNICO DE LA EDUCACION Y PARADOCENCIA, MENCION EDUCACION ESPECIAL</t>
  </si>
  <si>
    <t>TECNICO DE LA EDUCACION Y PARADOCENCIA, MENCION EDUCACION PARVULARIA</t>
  </si>
  <si>
    <t>TECNICO EN GESTION AGROINDUSTRIAL</t>
  </si>
  <si>
    <t>TECNICO DE NIVEL SUPERIOR EN CALIDAD Y SEGURIDAD AGROALIMENTARIA</t>
  </si>
  <si>
    <t>TECNICO DE NIVEL SUPERIOR PREPARADOR FISICO Y ENTRENADOR</t>
  </si>
  <si>
    <t>EDUCADOR SOCIAL</t>
  </si>
  <si>
    <t>TRADUCTOR E INTERPRETE INGLES-ESPAÑOL</t>
  </si>
  <si>
    <t>TECNICO DE NIVEL SUPERIOR EN ARSENALERIA QUIRURGICA</t>
  </si>
  <si>
    <t>TECNICO DE NIVEL SUPERIOR EN JURIDICO</t>
  </si>
  <si>
    <t>TECNICO DE NIVEL SUPERIOR EN GESTION DE BIBLIOTECAS Y ARCHIVOS</t>
  </si>
  <si>
    <t>TECNICO DE NIVEL SUPERIOR EN GESTION DE REDES SOCIALES</t>
  </si>
  <si>
    <t>TECNICO DE NIVEL SUPERIOR EN GESTION NOTARIAL Y REGISTRAL</t>
  </si>
  <si>
    <t>SOPORTE Y MANTENCION DE REDES (MODULOS)</t>
  </si>
  <si>
    <t>SECRETARIADO (MODULOS)</t>
  </si>
  <si>
    <t>ADMINISTRACION DE EMPRESAS (MODULOS)</t>
  </si>
  <si>
    <t>ANALISIS COMPUTACIONAL DE SISTEMAS (MODULOS)</t>
  </si>
  <si>
    <t>TECNICO ANALISTA PROGRAMADOR COMPUTACIONAL</t>
  </si>
  <si>
    <t>TECNICO MANTENEDOR DE PLANTAS MINERAS</t>
  </si>
  <si>
    <t>TECNICO EN CONTABILIDAD GENERAL</t>
  </si>
  <si>
    <t>OBRAS SANITARIAS Y GAS</t>
  </si>
  <si>
    <t>TECNICO EN ADMINISTRACION DE SISTEMAS INFORMATICOS Y REDES LOCALES</t>
  </si>
  <si>
    <t>SECRETARIADO EJECUTIVO CON MENCION EN GESTION COMERCIAL</t>
  </si>
  <si>
    <t>TECNICO EN MECANICA AUTOMOTRIZ</t>
  </si>
  <si>
    <t>AUDITORIA COMPUTACIONAL</t>
  </si>
  <si>
    <t>ADMINISTRACION DE EMPRESAS MENCION GESTION DE MARKETING, PERSONAL O FINANZAS</t>
  </si>
  <si>
    <t>PROGRAMACION EN COMPUTACION E INFORMATICA</t>
  </si>
  <si>
    <t>CONTABILIDAD GENERAL COMPUTACIONAL</t>
  </si>
  <si>
    <t>TURISMO MENCION ADMINISTRACION HOTELERA Y DE RESTAURANTES, TRAFICO AEREO Y AGENCIAS, GUIA TURISTICO Y ECOTURISMO</t>
  </si>
  <si>
    <t>TECNICO DE NIVEL SUPERIOR EN AGRONOMIA MENCION VITIVINICULTURA</t>
  </si>
  <si>
    <t>TECNICO DE NIVEL SUPERIOR EN REHABILITACION DE PERSONAS</t>
  </si>
  <si>
    <t>TECNICO DE NIVEL SUPERIOR EN ALIMENTOS</t>
  </si>
  <si>
    <t>TECNICO DE NIVEL SUPERIOR EN ODONTOLOGIA Y MECANICA DENTAL</t>
  </si>
  <si>
    <t>TECNICO DE NIVEL SUPERIOR EN TURISMO DE AVENTURA</t>
  </si>
  <si>
    <t>AGRONEGOCIOS CON MENCION EN AGRICULTURA EN ZONA ARIDAS</t>
  </si>
  <si>
    <t>AGRONEGOCIOS CON MENCION EN AGROINDUSTRIA</t>
  </si>
  <si>
    <t>ADMINISTRACION, GESTION SISTEMAS DE CALIDAD</t>
  </si>
  <si>
    <t>ASISTENTE EJECUTIVA (O)</t>
  </si>
  <si>
    <t>TECNICO DE NIVEL SUPERIOR EN GESTION EMPRESARIAL</t>
  </si>
  <si>
    <t>TECNICO DE NIVEL SUPERIOR EN GESTION DE PREVISION SOCIAL</t>
  </si>
  <si>
    <t>TECNICO EN GESTION PUBLICA</t>
  </si>
  <si>
    <t>IMPRESION FLEXOGRAFIA</t>
  </si>
  <si>
    <t>GESTION DE NEGOCIOS</t>
  </si>
  <si>
    <t>SERVICIOS TURISTICOS</t>
  </si>
  <si>
    <t>TELECOMUNICACIONES Y TELEMATICA (MODULOS)</t>
  </si>
  <si>
    <t>ELECTRONICA COMPUTACIONAL Y REDES DE COMPUTADORES(MODULOS)</t>
  </si>
  <si>
    <t>TECNICO EN FRUTALES (MODULOS)</t>
  </si>
  <si>
    <t>SOLDADOR</t>
  </si>
  <si>
    <t>TECNICO EN METEOROLOGIA</t>
  </si>
  <si>
    <t>MECANICO ARTIFICIERO</t>
  </si>
  <si>
    <t>MECANICO HIDROGRAFO OCEANOGRAFO</t>
  </si>
  <si>
    <t>TECNICO DE APOYO CLINICO EN ODONTOLOGIA</t>
  </si>
  <si>
    <t>OFICIAL DE CARABINEROS DE ORDEN Y SEGURIDAD</t>
  </si>
  <si>
    <t>INVESTIGADOR POLICIAL</t>
  </si>
  <si>
    <t>GESTION DE CALIDAD DEL SERVICIO Y ATENCION AL CLIENTE</t>
  </si>
  <si>
    <t>ADMINISTRACION DE EMPRESAS MENCION MARKETING Y VENTAS O COMERCIO EXTERIOR O GESTION DE CAPITAL HUMANO</t>
  </si>
  <si>
    <t>ADMINISTRACION Y GESTION DE RIESGOS Y DESASTRES NATURALES Y MEDIOAMBIENTALES</t>
  </si>
  <si>
    <t>LICENCIATURA EN HUMANIDADES</t>
  </si>
  <si>
    <t>EDUCACION MEDIA</t>
  </si>
  <si>
    <t>ESPECIALIZACION EN RADIOONCOLOGIA</t>
  </si>
  <si>
    <t>PROSECUCION DE ESTUDIOS TRABAJO SOCIAL (LICENCIATURA)</t>
  </si>
  <si>
    <t>TECNICO DE NIVEL SUPERIOR EN ADMINISTRACION DE CONTRATOS MINEROS</t>
  </si>
  <si>
    <t>TECNICO DE NIVEL SUPERIOR EN SUSTENTABILIDAD MEDIOAMBIENTAL MINERA</t>
  </si>
  <si>
    <t>INGENIERIA EN CONSTRUCCION (PLAN DE CONTINUIDAD DE ESTUDIOS)</t>
  </si>
  <si>
    <t>AGRONOMIA (PLAN DE CONTINUIDAD DE ESTUDIOS)</t>
  </si>
  <si>
    <t>PEDAGOGIA EN EDUCACION BASICA MENCION EN RELIGION CATOLICA</t>
  </si>
  <si>
    <t>LICENCIATURA EN ARTES MUSICALES CON MENCION EN MUSICA POPULAR</t>
  </si>
  <si>
    <t>PEDAGOGIA EN EDUCACION BASICA MENCION INGLES</t>
  </si>
  <si>
    <t>INGENIERIA COMERCIAL (PLAN COMPLEMENTACION DE ESTUDIOS)</t>
  </si>
  <si>
    <t>TRABAJO SOCIAL (PLAN COMPLETACION DE ESTUDIOS)</t>
  </si>
  <si>
    <t>TRABAJO SOCIAL (PLAN COMPLEMENTACION DE ESTUDIOS)</t>
  </si>
  <si>
    <t>BIBLIOTECOLOGIA (PLAN COMPLEMENTACION DE ESTUDIOS)</t>
  </si>
  <si>
    <t>INGENIERIA EN ADMINISTRACION DE EMPRESA (PLAN COMPLEMENTACION DE ESTUDIOS)</t>
  </si>
  <si>
    <t>ADMINISTRACION PUBLICA (CONTINUIDAD)</t>
  </si>
  <si>
    <t>AUDITORIA (CONTINUIDAD)</t>
  </si>
  <si>
    <t>INGENIERIA COMERCIAL (CONTINUIDAD)</t>
  </si>
  <si>
    <t>INGENIERIA EN OPERACIONES DE EMERGENCIAS (CONTINUIDAD)</t>
  </si>
  <si>
    <t>INGENIERIA EN SEGURIDAD PRIVADA (CONTINUIDAD)</t>
  </si>
  <si>
    <t>INGENIERIA INDUSTRIAL (CONTINUIDAD)</t>
  </si>
  <si>
    <t>PEDAGOGIA EN EDUCACION BASICA MENCION EN CIENCIAS</t>
  </si>
  <si>
    <t>PEDAGOGIA EN EDUCACION BASICA MENCION EN RELIGION EVANGELICA</t>
  </si>
  <si>
    <t>PEDAGOGIA EN EDUCACION BASICA CON MENCION MATEMATICAS</t>
  </si>
  <si>
    <t>INGENIERIA INDUSTRIAL (PLAN DE CONTINUIDAD DE ESTUDIOS)</t>
  </si>
  <si>
    <t>INGENIERIA DE EJECUCION EN PREVENCION DE RIESGOS (PLAN DE CONTINUIDAD DE ESTUDIOS)</t>
  </si>
  <si>
    <t>INGENIERIA CIVIL INDUSTRIAL (PLAN DE CONTINUIDAD DE ESTUDIOS)</t>
  </si>
  <si>
    <t>TECNICO DE NIVEL SUPERIOR EN GESTION INDUSTRIAL</t>
  </si>
  <si>
    <t>CONTADOR AUDITOR (PLAN COMPLETACION DE ESTUDIOS)</t>
  </si>
  <si>
    <t>TITULACION INGENIERIA FORESTAL</t>
  </si>
  <si>
    <t>PROGRAMA DE SEGUNDA TITULACION PEDAGOGIA EN EDUCACION DIFERENCIAL MENCION EN TRASTORNOS ESPECIFICOS DEL LENGUAJE ORAL</t>
  </si>
  <si>
    <t>PEDAGOGIA EN EDUCACION DIFERENCIAL MENCION TRASTORNOS ESPECIFICOS DEL APRENDIZAJE</t>
  </si>
  <si>
    <t>INGENIERIA CIVIL EN MINAS CONTINUIDAD</t>
  </si>
  <si>
    <t>INGENIERIA CIVIL INDUSTRIAL CONTINUIDAD</t>
  </si>
  <si>
    <t>PEDAGOGIA EN EDUCACION DIFERENCIAL MENCION AUDICION Y LENGUAJE</t>
  </si>
  <si>
    <t>PEDAGOGIA GENERAL BASICA</t>
  </si>
  <si>
    <t>TECNICO DE NIVEL SUPERIOR EN PREVENCION DE RIESGOS Y MEDIOAMBIENTE, MENCION RIESGOS LABORALES</t>
  </si>
  <si>
    <t>EDUCACION PARVULARIA PARA TECNICOS EN EDUCACION PARVULARIA</t>
  </si>
  <si>
    <t>PEDAGOGIA EN MATEMATICA PARA EDUCACION GENERAL BASICA</t>
  </si>
  <si>
    <t>TECNICO DE NIVEL SUPERIOR EN PREVENCION DE RIESGO Y MEDIO AMBIENTE</t>
  </si>
  <si>
    <t>INGENIERIA COMERCIAL CONTINUIDAD DE ESTUDIOS</t>
  </si>
  <si>
    <t>PROGRAMA ESPECIAL PEDAGOGIA DIFERENCIAL MENCION AUDICION Y LENGUAJE</t>
  </si>
  <si>
    <t>TECNICO EN ADMINISTRACION DE EMPRESAS MENCION CONTABILIDAD Y FINANZAS</t>
  </si>
  <si>
    <t>PLAN INGENIERIA CIVIL INDUSTRIAL</t>
  </si>
  <si>
    <t>PROGRAMA ESPECIAL DE TITULACION EN ADMINISTRACION PUBLICA</t>
  </si>
  <si>
    <t>PEDAGOGIA EN EDUCACION DIFERENCIAL MENCION TRASTORNOS DEL LENGUAJE</t>
  </si>
  <si>
    <t>INGENIERIA CIVIL INDUSTRIAL PLAN ESPECIAL</t>
  </si>
  <si>
    <t>INGENIERIA EN PREVENCION DE RIESGOS CON SALIDA TECNICA</t>
  </si>
  <si>
    <t>PEDAGOGIA GENERAL BASICA MENCION INGLES</t>
  </si>
  <si>
    <t>PROGRAMA POSTGRADUAL DE EDUCACION DIFERENCIAL CON MENCION EN TRASTORNOS DE LA COMUNICACION Y LENGUAJE ORAL</t>
  </si>
  <si>
    <t>TECNICO SUPERIOR EN EDUCACION PARVULARIA</t>
  </si>
  <si>
    <t>TECNICO SUPERIOR EN PREVENCION DE RIESGOS Y SEGURIDAD LABORAL</t>
  </si>
  <si>
    <t>INGENIERIA EN TRANSPORTES Y LOGISTICA</t>
  </si>
  <si>
    <t>PEDAGOGIA EN EDUCACION DIFERENCIAL MENCION DISCAPACIDAD INTELECTUAL</t>
  </si>
  <si>
    <t>PEDAGOGIA EN EDUCACION RELIGIOSA MENCION TEOLOGIA CATOLICA</t>
  </si>
  <si>
    <t>PEDAGOGIA EN EDUCACION RELIGIOSA MENCION TEOLOGIA PROTESTANTE</t>
  </si>
  <si>
    <t>TECNICO SUPERIOR EN ADMINISTRACION CON MENCION EN LOGISTICA, RRHH , TURISMO</t>
  </si>
  <si>
    <t>TECNICO SUPERIOR EN ELECTRICIDAD Y ELECTRONICA</t>
  </si>
  <si>
    <t>TECNICO DE NIVEL SUPERIOR EN ACTIVIDAD FISICA Y DEPORTES</t>
  </si>
  <si>
    <t>CONSTRUCCION CIVIL CONTINUIDAD</t>
  </si>
  <si>
    <t>CONTADOR AUDITOR CONTINUIDAD</t>
  </si>
  <si>
    <t>INGENIERIA DE EJECUCION EN ADMINISTRACION DE EMPRESAS EXECUTIVE</t>
  </si>
  <si>
    <t>INGENIERIA DE EJECUCION EN ADMINISTRACION DE EMPRESAS CONTINUIDAD</t>
  </si>
  <si>
    <t>INGENIERIA CIVIL EN TELEMATICA</t>
  </si>
  <si>
    <t>INGENIERIA COMERCIAL BLENDED</t>
  </si>
  <si>
    <t>INGENIERIA DE EJECUCION EN INFORMATICA CONTINUIDAD</t>
  </si>
  <si>
    <t>INGENIERIA DE EJECUCION EN INFORMATICA EXECUTIVE</t>
  </si>
  <si>
    <t>PEDAGOGIA EN EDUCACION BASICA EXECUTIVE</t>
  </si>
  <si>
    <t>INGENIERIA DE EJECUCION EN ADMINISTRACION DE EMPRESAS BLENDED</t>
  </si>
  <si>
    <t>INGENIERIA DE EJECUCION EN TELEMATICA</t>
  </si>
  <si>
    <t>INGENIERIA EN TELEMATICA</t>
  </si>
  <si>
    <t>MEDICINA VETERINARIA MODULAR DIURNO</t>
  </si>
  <si>
    <t>PEDAGOGIA EN EDUCACION FISICA MODULAR DIURNO</t>
  </si>
  <si>
    <t>INGENIERIA CIVIL EN ENERGIAS RENOVABLES</t>
  </si>
  <si>
    <t>INGENIERIA EN CONSTRUCCION CONTINUIDAD</t>
  </si>
  <si>
    <t>TECNICO DE NIVEL SUPERIOR EN DEPORTE AVENTURA Y CONTACTO CON LA NATURALEZA</t>
  </si>
  <si>
    <t>TECNICO DE NIVEL SUPERIOR GUIA TURISTICO EN LA NATURALEZA</t>
  </si>
  <si>
    <t>TECNICO DE NIVEL SUPERIOR EN SOPORTE COMPUTACIONAL</t>
  </si>
  <si>
    <t>TECNICO DE NIVEL SUPERIOR EN BIOPROCESOS INDUSTRIALES</t>
  </si>
  <si>
    <t>PUBLICIDAD EXECUTIVE</t>
  </si>
  <si>
    <t>RELACIONES PUBLICAS EXECUTIVE</t>
  </si>
  <si>
    <t>PERIODISMO EXECUTIVE</t>
  </si>
  <si>
    <t>PET DE TEATRO</t>
  </si>
  <si>
    <t>TECNICO DE NIVEL SUPERIOR EN REDES INFORMATICAS EXECUTIVE</t>
  </si>
  <si>
    <t>LICENCIATURA EN ACTIVIDAD FISICA Y DEPORTES</t>
  </si>
  <si>
    <t>PET DE CONSTRUCCION CIVIL</t>
  </si>
  <si>
    <t>PET DE INGENIERIA EN CONSTRUCCION</t>
  </si>
  <si>
    <t>INGENIERIA CIVIL INDUSTRIAL EXECUTIVE</t>
  </si>
  <si>
    <t>INGENIERIA EN PREVENCION DE RIESGOS Y MEDIO AMBIENTE EXECUTIVE</t>
  </si>
  <si>
    <t>LICENCIATURA EN ARTES CULINARIAS Y NEGOCIOS GASTRONOMICOS MENCION COCINAS ANDINAS</t>
  </si>
  <si>
    <t>INGENIERIA CIVIL EN COMPUTACION E INFORMATICA EXECUTIVE</t>
  </si>
  <si>
    <t>TECNICO DE NIVEL SUPERIOR EN ADMINISTRACION DE VENTAS</t>
  </si>
  <si>
    <t>TECNICO DE NIVEL SUPERIOR EN ADMINISTRACION DE VENTAS EXECUTIVE</t>
  </si>
  <si>
    <t>INGENIERIA CIVIL EN OBRAS CIVILES EXECUTIVE</t>
  </si>
  <si>
    <t>INGENIERIA EN MINAS EXECUTIVE</t>
  </si>
  <si>
    <t>TECNICO DE NIVEL SUPERIOR EN AGROINDUSTRIA</t>
  </si>
  <si>
    <t>TECNICO DE NIVEL SUPERIOR EN GESTION FINANCIERA EXECUTIVE</t>
  </si>
  <si>
    <t>INGENIERIA DEL PAISAJE</t>
  </si>
  <si>
    <t>INGENIERIA CIVIL INDUSTRIAL EN LOGISTICA Y TRANSPORTE</t>
  </si>
  <si>
    <t>INGENIERIA DE EJECUCION INDUSTRIAL EN LOGISTICA Y TRANSPORTE</t>
  </si>
  <si>
    <t>INGENIERIA INDUSTRIAL EN AUTOMATIZACION Y ROBOTICA</t>
  </si>
  <si>
    <t>COMUNICACION AUDIOVISUAL Y MULTIMEDIAL</t>
  </si>
  <si>
    <t>INGENIERIA EN GESTION Y ADMINISTRACION INMOBILIARIA</t>
  </si>
  <si>
    <t>INGENIERIA DE EJECUCION EN TELEMATICA CONTINUIDAD</t>
  </si>
  <si>
    <t>INGENIERIA DE EJECUCION INDUSTRIAL CONTINUIDAD</t>
  </si>
  <si>
    <t>CONTADOR AUDITOR EXECUTIVE</t>
  </si>
  <si>
    <t>EDUCACION PARVULARIA EXECUTIVE</t>
  </si>
  <si>
    <t>INGENIERIA DE EJECUCION INDUSTRIAL EXECUTIVE</t>
  </si>
  <si>
    <t>PET DE DANZA</t>
  </si>
  <si>
    <t>PET DE CREACION E INTERPRETACION MUSICAL</t>
  </si>
  <si>
    <t>INGENIERIA COMERCIAL EXECUTIVE</t>
  </si>
  <si>
    <t>EDUCACION PARVULARIA MODULAR DIURNO</t>
  </si>
  <si>
    <t>TECNICO DE NIVEL SUPERIOR EN GESTION DE PERSONAS</t>
  </si>
  <si>
    <t>TECNICO DE NIVEL SUPERIOR EN GESTION DE PERSONAS EXECUTIVE</t>
  </si>
  <si>
    <t>TECNICO DE NIVEL SUPERIOR EN GESTION DE VENTAS</t>
  </si>
  <si>
    <t>TECNICO DE NIVEL SUPERIOR EN GESTION DE VENTAS EXECUTIVE</t>
  </si>
  <si>
    <t>INGENIERIA DE EJECUCION EN COMERCIO INTERNACIONAL CONTINUIDAD</t>
  </si>
  <si>
    <t>AGRONOMIA EXECUTIVE</t>
  </si>
  <si>
    <t>CONSTRUCCION CIVIL EXECUTIVE</t>
  </si>
  <si>
    <t>INGENIERIA EN REDES Y COMUNICACION DE DATOS</t>
  </si>
  <si>
    <t>BACHILLERATO EN ARTES</t>
  </si>
  <si>
    <t>TECNOLOGIA EN ADMINISTRACION DE EMPRESAS MENCION GESTION EN COMERCIO INTERNACIONAL</t>
  </si>
  <si>
    <t>INGENIERIA CIVIL EN BIOTECNOLOGIA-EFCI</t>
  </si>
  <si>
    <t>INGENIERIA CIVIL INDUSTRIAL-EFCI</t>
  </si>
  <si>
    <t>INGENIERIA CIVIL INFORMATICA-EFCI</t>
  </si>
  <si>
    <t>TECNOLOGIA INFORMATICA MENCION REDES Y SISTEMAS DE COMUNICACION</t>
  </si>
  <si>
    <t>TECNOLOGIA EN ADMINISTRACION DE EMPRESAS MENCION MARKETING Y VENTAS</t>
  </si>
  <si>
    <t>TECNOLOGIA EN PREVENCION DE RIESGOS Y MEDIO AMBIENTE</t>
  </si>
  <si>
    <t>LICENCIATURA EN HUMANIDADES MENCION LITERATURA</t>
  </si>
  <si>
    <t>LICENCIATURA EN CIENCIAS SOCIALES, PLAN COMUN</t>
  </si>
  <si>
    <t>INGENIERIA CIVIL EN ELECTRONICA - PLAN DE CONTINUIDAD DE ESTUDIOS</t>
  </si>
  <si>
    <t>CONECTIVIDAD Y REDES</t>
  </si>
  <si>
    <t>LICENCIATURA Y PEDAGOGIA EN ARTES</t>
  </si>
  <si>
    <t>PASANTIA CLINICA EN PSICOTERAPIA DE ORIENTACION PSICOANALITICA</t>
  </si>
  <si>
    <t>DOBLE LICENCIATURA EN FILOSOFIA Y COMUNICACION</t>
  </si>
  <si>
    <t>PROGRAMA DE ESPECIALIZACION EN ENFERMERIA EN CUIDADOS INTENSIVOS DEL NIÑO</t>
  </si>
  <si>
    <t>INGENIERIA EN GESTION DE MODELOS HOTELEROS</t>
  </si>
  <si>
    <t>PEDAGOGIA DE EDUCACION BASICA EN LENGUAJE Y COMUNICACION</t>
  </si>
  <si>
    <t>INGENIERIA EN GESTION Y DIRECCION DE RECURSOS HUMANOS</t>
  </si>
  <si>
    <t>TECNICO NIVEL SUPERIOR EN ALIMENTACION Y DIETETICA NUTRICIONAL</t>
  </si>
  <si>
    <t>PEDAGOGIA EN ARTES MUSICALES</t>
  </si>
  <si>
    <t>PEDAGOGIA EN EDUCACION MEDIA CON MENCION EN INGLES</t>
  </si>
  <si>
    <t>INGENIERIA COMERCIAL (PLAN ESPECIAL CONTADOR AUDITOR)</t>
  </si>
  <si>
    <t>GESTION INFORMACION, BIBLIOTECAS Y ARCHIVOS</t>
  </si>
  <si>
    <t>PEDAGOGIA PARA PROFESIONALES CURR. A</t>
  </si>
  <si>
    <t>PEDAGOGIA EN BIOLOGIA Y CIENCIAS NATURALES CON ESPECIALIDAD EN INDAGACION CIENTIFICA ESCOLAR</t>
  </si>
  <si>
    <t>PEDAGOGIA EN EDUCACION DIFERENCIAL CON MENCION EN DIFICULTADES DEL APRENDIZAJE ESCOLAR</t>
  </si>
  <si>
    <t>PEDAGOGIA EN RELIGION</t>
  </si>
  <si>
    <t>PROFESOR DE EDUCACION MEDIA EN ASIGNATURAS CIENTIFICO HUMANISTAS CON MENCION</t>
  </si>
  <si>
    <t>PROFESOR DE EDUCACION MEDIA EN MATEMATICAS Y FISICA</t>
  </si>
  <si>
    <t>LICENCIATURA EN ARTES MENCION TEORIA E HISTORIA DEL ARTE</t>
  </si>
  <si>
    <t>LICENCIATURA EN CIENCIAS DE LA ACTIVIDAD FISICA / TERAPEUTA EN ACTIVIDAD FISICA Y SALUD</t>
  </si>
  <si>
    <t>P/E INGENIERIA CIVIL EN INDUSTRIA</t>
  </si>
  <si>
    <t>P/E INGENIERIA DE EJECUCION EN INDUSTRIA</t>
  </si>
  <si>
    <t>P/E PEDAGOGIA EN INGLES / LICENCIATURA EN EDUCACION EN INGLES</t>
  </si>
  <si>
    <t>P/E PERIODISMO</t>
  </si>
  <si>
    <t>P/E PUBLICIDAD</t>
  </si>
  <si>
    <t>PEDAGOGIA EN EDUCACION GENERAL BASICA / LICENCIATURA EN EDUCACION GENERAL BASICA</t>
  </si>
  <si>
    <t>INGENIERIA CIVIL EN INDUSTRIA</t>
  </si>
  <si>
    <t>INGENIERIA DE EJECUCION EN INDUSTRIA</t>
  </si>
  <si>
    <t>SUBESPECIALIDAD DE PATOLOGIA FORENSE</t>
  </si>
  <si>
    <t>PEDAGOGIA EN EDUCACION FISICA / LICENCIADO EN CIENCIAS DE LA ACTIVIDAD FISICA</t>
  </si>
  <si>
    <t>LICENCIATURA EN CIENCIAS DE LA ACTIVIDAD FISICA / ENTRENADOR DEPORTIVO</t>
  </si>
  <si>
    <t>LICENCIATURA EN LINGÜISTICA</t>
  </si>
  <si>
    <t>ESPECIALIDAD EN DERMATOLOGIA</t>
  </si>
  <si>
    <t>P/E PEDAGOGIA PARA LA FORMACION PROFESIONAL</t>
  </si>
  <si>
    <t>INGENIERIA COMERCIAL 2 SEM VESPERTINO</t>
  </si>
  <si>
    <t>LICENCIATURA EN FISICA CON MENCION ASTRONOMIA O MENCION CIENCIAS ATMOSFERICAS</t>
  </si>
  <si>
    <t>INGENIERIA COMERCIAL 1 SEM VESPERTINO</t>
  </si>
  <si>
    <t>BACHILLERATO EN CIENCIAS BASICAS</t>
  </si>
  <si>
    <t>INGENIERIA EN GESTION TURISTICA (ESPECIAL)</t>
  </si>
  <si>
    <t>TECNICO DE NIVEL SUPERIOR EN COMPUTACION CON MENCION EN REDES DE COMPUTADORES O MENCION EN MANTENIMIENTO Y MONTAJE DE EQUIPOS COMPUTACIONALES</t>
  </si>
  <si>
    <t>PEDAGOGIA EN EDUCACION FISICA PARA ENSENANZA BASICA Y MEDIA</t>
  </si>
  <si>
    <t>PEDAGOGIA EN INGLES PARA ENSENANZA BASICA Y MEDIA</t>
  </si>
  <si>
    <t>TECNICO EN PROCESOS INDUSTRIALES MENCION GESTION DE CALIDAD, INDUSTRIA QUIMICA, INDUSTRIA DE ALIMENTOS</t>
  </si>
  <si>
    <t>PEDAGOGIA EN CASTELLANO Y COMUNICACION PARA ENSENANZA MEDIA</t>
  </si>
  <si>
    <t>PEDAGOGIA EN MATEMATICA PARA ENSENANZA MEDIA</t>
  </si>
  <si>
    <t>PEDAGOGIA EN BIOLOGIA Y CIENCIAS NATURALES PARA ENSENANZA MEDIA</t>
  </si>
  <si>
    <t>INGENIERIA EN PLAN COMUN</t>
  </si>
  <si>
    <t>TECNICO EN TURISMO MENCION ECOTURISMO</t>
  </si>
  <si>
    <t>TECNICO EDUCACIONAL</t>
  </si>
  <si>
    <t>TECNICO UNIVERSITARIO EN ELECTRONICA INDUSTRIAL</t>
  </si>
  <si>
    <t>ESPECIALIZACION EN RADIOLOGIA MAXILOFACIAL</t>
  </si>
  <si>
    <t>TECNICO UNIVERSITARIO EN DIBUJO INDUSTRIAL</t>
  </si>
  <si>
    <t>TECNICO UNIVERSITARIO EN SOPORTE INFORMATICO</t>
  </si>
  <si>
    <t>TECNICO UNIVERSITARIO EN OBRAS CIVILES</t>
  </si>
  <si>
    <t>TECNOLOGIA UNIVERSITARIA EN MANTENCION DE EQUIPOS INDUSTRIALES MENCION MECANICA O ELECTRICIDAD</t>
  </si>
  <si>
    <t>TECNICOAUNIVERSITARIO ASISTENTE DE GEOLOGIA</t>
  </si>
  <si>
    <t>TECNOLOGIA UNIVERSITARIA EN ANALISIS Y PROGRAMACION DE SISTEMAS COMPUTACIONALES</t>
  </si>
  <si>
    <t>TECNOLOGIA MEDICA MENCION RADIOLOGIA Y FISICA MEDICA</t>
  </si>
  <si>
    <t>INGENIERIA CIVIL ELECTRICA/ELECTRONICA</t>
  </si>
  <si>
    <t>PLAN COMUN INGENIERIA EJECUCION/CIVIL ELECTRICA/ELECTRONICA</t>
  </si>
  <si>
    <t>TECNOLOGIA MEDICA CON MENCION EN LABORATORIO CLINICO, HEMATOLOGIA Y BANCO DE SANGRE</t>
  </si>
  <si>
    <t>PEDAGOGIA EN BIOLOGIA, QUIMICA Y CIENCIAS NATURALES</t>
  </si>
  <si>
    <t>TECNOLOGIA MEDICA INGRESO COMUN</t>
  </si>
  <si>
    <t>LICENCIATURA EN CIENCIAS EXACTAS INGRESO COMUN</t>
  </si>
  <si>
    <t>QUIMICA INGRESO COMUN</t>
  </si>
  <si>
    <t>TECNICO DE NIVEL SUPERIOR ADMINISTRACION DE EMPRESAS-INFORMATICA</t>
  </si>
  <si>
    <t>TECNICO DE NIVEL SUPERIOR ASISTENTE JURIDICO</t>
  </si>
  <si>
    <t>TECNICO DE NIVEL SUPERIOR TELECOMUNICACIONES</t>
  </si>
  <si>
    <t>TECNICO DE NIVEL SUPERIOR AGROPECUARIO-PRODUCCION ANIMAL</t>
  </si>
  <si>
    <t>TECNICO DE NIVEL SUPERIOR GESTION FINANCIERA</t>
  </si>
  <si>
    <t>MAGEDAM, VERSION INTERNACIONAL COLOMBIA</t>
  </si>
  <si>
    <t>MAGEDAM, VERSION INTERNACIONAL MENCIONES</t>
  </si>
  <si>
    <t>INGENIERIA DE EJECUCION EN GESTION LOGISTICA</t>
  </si>
  <si>
    <t>INGENIERIA EN GESTION LOGISTICA (CONTINUIDAD PARA TECNICOS EN ADM. DE EMPRESAS)</t>
  </si>
  <si>
    <t>INGENIERIA INDUSTRIAL (CONTINUIDAD PARA TECNICOS DE NIVEL SUPERIOR)</t>
  </si>
  <si>
    <t>INGENIERIA INFORMATICA PARA LA GESTION</t>
  </si>
  <si>
    <t>INGENIERIA EJECUCION EN ADMINISTRACION MUNICIPAL</t>
  </si>
  <si>
    <t>FORMACION DE PROFESORES DE EDUCACION GENERAL BASICA</t>
  </si>
  <si>
    <t>INGENIERIA EJECUCION EN QUIMICA</t>
  </si>
  <si>
    <t>TECNICO DE NIVEL SUPERIOR EN CIENCIAS CRIMINALISTICAS</t>
  </si>
  <si>
    <t>INGENIERIA EJECUCION EN GEOMENSURA</t>
  </si>
  <si>
    <t>INGENIERIA EJECUCION EN ELECTRICIDAD</t>
  </si>
  <si>
    <t>INGENIERIA EJECUCION EN BIOTECNOLOGIA</t>
  </si>
  <si>
    <t>ESPECIALIZACION EN REHABILITACION ORAL AVANZADA E IMPLANTOLOGIA</t>
  </si>
  <si>
    <t>ESPECIALIZACION EN GINECOLOGIA PARA MATRONAS</t>
  </si>
  <si>
    <t>INGENIERIA DE EJECUCION EN QUIMICA MENCION CONTROL</t>
  </si>
  <si>
    <t>TECNICO UNIVERSITARIO EN PROYECTO DE INGENIERIA</t>
  </si>
  <si>
    <t>TECNICO UNIVERSITARIO EN CONSTRUCCION CIVIL</t>
  </si>
  <si>
    <t>TECNICO UNIVERSITARIO EN QUIMICA INDUSTRIAL</t>
  </si>
  <si>
    <t>TECNICO UNIVERSITARIO INDUSTRIAL MENCION MECANICA AUTOMOTRIZ DIESEL</t>
  </si>
  <si>
    <t>TECNICO UNIVERSITARIO INDUSTRIAL MENCION GESTION DE LA PRODUCCION</t>
  </si>
  <si>
    <t>TECNICO UNIVERSITARIO INDUSTRIAL MENCION ESTRUCTURA DE ACEROS</t>
  </si>
  <si>
    <t>INGENIERIA DE EJECUCION EN QUIMICA M/ CONTROL</t>
  </si>
  <si>
    <t>TECNICO UNIVERSITARIO EN INDUSTRIAS MADERERAS</t>
  </si>
  <si>
    <t>TECNICO UNIVERSITARIO EN MECANICA AUTOMOTRIZ DIESEL</t>
  </si>
  <si>
    <t>TECNICO UNIVERSITARIO EN SISTEMAS ELECTRONICOS</t>
  </si>
  <si>
    <t>EDUCACION DIFERENCIAL MENCION TRASTORNOS DEL APRENDIZAJE ESPECIFICO</t>
  </si>
  <si>
    <t>PEDAGOGIA EN FISICA Y/ LICENCIATURA EN FISICA</t>
  </si>
  <si>
    <t>BACHILLER EN ARTES</t>
  </si>
  <si>
    <t>ESPECIALISTAS EN CIENCIAS VETERINARIAS MENCION PATOLOGIA CLINICA</t>
  </si>
  <si>
    <t>BACHILLERATO EN CIENCIAS DE INGENIERIA</t>
  </si>
  <si>
    <t>ESPECIALIZACION EN SALUD FAMILIAR Y COMUNITARIA</t>
  </si>
  <si>
    <t>LICENCIATURA EN CIENCIAS CON M/BIOLOGIA M/FISICA M/QUIMICA M/MATEMATICA</t>
  </si>
  <si>
    <t>FORMACION DE PROFESORES LICEOS TECNICO PROFESIONAL VALDIVIA</t>
  </si>
  <si>
    <t>PROGRAMA DE FORMACION PEDAGOGICA PARA PROFESIONALES / LICENCIADOS EN CIENCIAS DE LA NATURALEZA</t>
  </si>
  <si>
    <t>BACHILLERATO EN CIENCIAS DE LA INGENIERIA (COY)</t>
  </si>
  <si>
    <t>INGENIERIA EN SISTEMAS DE INFORMACION EMPRESARIAL Y CONTROL DE GESTION</t>
  </si>
  <si>
    <t>TECNICO UNIVERSITARIO EN REFRIGERACION INDUSTRIAL Y CLIMATIZACION</t>
  </si>
  <si>
    <t>TECNICO EN PESQUERIAS</t>
  </si>
  <si>
    <t>INGENIERIA EJECUCION INDUSTRIAL MENCION MANTENIMIENTO</t>
  </si>
  <si>
    <t>INGENIERIA EJECUCION EN PREVENCION DE RIESGOS Y MEDIO AMBIENTE</t>
  </si>
  <si>
    <t>INGENIERIA DE EJECUCION EN ADM DE EMPRESAS MENCION FINANZAS Y COMERCIO INTERNACIONAL</t>
  </si>
  <si>
    <t>PROGRAMA DE CONTINUIDAD DE ESTUDIOS EN INGENIERIA DE EJECUCION EN GESTION DE CALIDAD</t>
  </si>
  <si>
    <t>TECNICO UNIVERSITARIO EN MONITOREO AMBIENTAL</t>
  </si>
  <si>
    <t>PLAN ESPECIAL COND. AL TITULO DE INGENIERO FORESTAL</t>
  </si>
  <si>
    <t>PLAN ESPECIAL DE INGENIERIA INFORMATICA PARA TECNICOS</t>
  </si>
  <si>
    <t>COMUNICACION EMPRESARIAL</t>
  </si>
  <si>
    <t>ADMINISTRACION HOTELERA PROFESIONAL MENCION RECEPCION Y HABITACIONES</t>
  </si>
  <si>
    <t>INGENIERIA AGRICOLA MENCION CULTIVOS, FRUTALES Y VIDES</t>
  </si>
  <si>
    <t>PEDAGOGIA TECNICO PROFESIONAL MENCION AGRICOLA</t>
  </si>
  <si>
    <t>CONSTRUCCION CIVIL MENCION OBRAS CIVILES</t>
  </si>
  <si>
    <t>PEDAGOGIA TECNICO PROFESIONAL MENCION INFORMATICA</t>
  </si>
  <si>
    <t>COMUNICACION ESCENICA Y TEATRO</t>
  </si>
  <si>
    <t>INGENIERIA EN MINAS MENCION METALURGIA EXTRACTIVA</t>
  </si>
  <si>
    <t>TECNICO DE NIVEL SUPERIOR EN ASISTENTE EJECUTIVO BILINGÜE</t>
  </si>
  <si>
    <t>INGENIERIA EN ENERGIAS SUSTENTABLES Y PREVENCION DE RIESGOS</t>
  </si>
  <si>
    <t>TERAPEUTA OCUPACIONAL</t>
  </si>
  <si>
    <t>TECNICO DE NIVEL SUPERIOR EN ADMINISTRACION DE EMPRESAS MENCION TECNOLOGIA DE LA INFORMACION</t>
  </si>
  <si>
    <t>ESPECIALISTA EN EL IDIOMA INGLES</t>
  </si>
  <si>
    <t>INGENIERIA EN PREVENCION DE RIESGOS,CALIDAD Y AMBIENTE PLAN CONTINUIDAD</t>
  </si>
  <si>
    <t>TECNICO PREPARADOR FISICO</t>
  </si>
  <si>
    <t>TECNICO EN ADMINISTRACION GENERAL</t>
  </si>
  <si>
    <t>TECNICO EN ADMINISTRACION DE EMPRESAS MENCION OPERACIONES FINANCIERAS</t>
  </si>
  <si>
    <t>TECNICO EN COMUNICACION SOCIAL Y RELACIONES PUBLICAS</t>
  </si>
  <si>
    <t>TECNICO EN CONSTRUCCION Y EDIFICACION</t>
  </si>
  <si>
    <t>TECNICO EN COMUNICACON AUDIOVISUAL</t>
  </si>
  <si>
    <t>TECNICO EN MINAS MENCION OPERACION Y MANTENCION DE EQUIPOS MINEROS</t>
  </si>
  <si>
    <t>TECNICO EN EDUCACION PARVULARIA COMUNIDAD Y FAMILIA</t>
  </si>
  <si>
    <t>INGENIERO EN INFORMATICA</t>
  </si>
  <si>
    <t>TECNICO CONTABLE</t>
  </si>
  <si>
    <t>TECNICO EN ADMINISTRACION CONTABLE</t>
  </si>
  <si>
    <t>INSTRUCTOR EN PIANO Y TEORIA</t>
  </si>
  <si>
    <t>INGENIERIA EN ADMINISTRACION HOTELERA Y TURISTICA</t>
  </si>
  <si>
    <t>TECNICO PREVENCIONISTA DE RIESGOS</t>
  </si>
  <si>
    <t>TECNOLOGIA EN ADMINISTRACION DE REDES</t>
  </si>
  <si>
    <t>DISEÑO DE VESTUARIO CON MENCION EN CONFECCION Y MOLDAJE INDUSTRIAL</t>
  </si>
  <si>
    <t>TECNICO EN ADMINISTRACION DE EMPRESAS MENCION BANCA E INSTITUCIONES FINANCIERAS</t>
  </si>
  <si>
    <t>TECNICO EN ADMINISTRACION DE EMPRESAS MENCION MARKETING Y VENTAS</t>
  </si>
  <si>
    <t>TECNOLOGIA EN GASTRONOMIA</t>
  </si>
  <si>
    <t>COMUNICACION AUDIOVISUAL CON MENCION EN DIRECCION Y PRODUCCION DE TELEVISION</t>
  </si>
  <si>
    <t>ARTES CULINARIAS Y GASTRONOMIA INTERNACIONAL</t>
  </si>
  <si>
    <t>TECNOLOGIA EN PRODUCCION MULTIMEDIA Y DISEÑO WEB</t>
  </si>
  <si>
    <t>TECNOLOGIA EN DISEÑO CONFECCION Y MOLDAJE INDUSTRIAL DE VESTUARIO</t>
  </si>
  <si>
    <t>TECNOLOGIA EN DIRECCION Y PRODUCCION DE EVENTOS</t>
  </si>
  <si>
    <t>DISEÑO GRAFICO-PE</t>
  </si>
  <si>
    <t>INGENIERIA DE EJECUCION EN MANTENIMIENTO DE MAQUINARIA PESADA-PE</t>
  </si>
  <si>
    <t>INTERPRETE EN LENGUAJE DE SEÑAS MENCION INTEGRACION Y CULTURA SORDA</t>
  </si>
  <si>
    <t>EDUCADOR ASISTENTE EN EDUCACION DE PARVULOS</t>
  </si>
  <si>
    <t>TECNICO EN ADMINISTRACION PUBLICA, MENCION GESTION PUBLICA Y ADMINISTRACION DE EMPRESAS</t>
  </si>
  <si>
    <t>ADMINISTRACION DE EMPRESAS, MENCION FINANZAS</t>
  </si>
  <si>
    <t>CONTABILIDAD MENCION AUDITORIA</t>
  </si>
  <si>
    <t>INGENIERIA DE EJECUCION EN ADMINISTRACION MENCION GESTION DESARROLLO LOCAL Y REGIONAL</t>
  </si>
  <si>
    <t>INGENIERIA EN ADMINISTRACION MENCION GESTION DE PREVISION SOCIAL</t>
  </si>
  <si>
    <t>TECNICO EN OPERACIONES DE PLANTAS MINERAS E INDUSTRIALES</t>
  </si>
  <si>
    <t>INGENIERIA EN OPERACIONES DE PLANTAS MINERAS E INDUSTRIALES</t>
  </si>
  <si>
    <t>TECNICO EN ADMINISTRACION EN SALUD ,PLAN ESPECIAL</t>
  </si>
  <si>
    <t>SERVICIO SOCIAL,CONTINUIDAD</t>
  </si>
  <si>
    <t>TECNICO DE NIVEL SUPERIOR EN ADMINISTRACION DE EMPRESAS MENCION GESTION MUNICIPAL</t>
  </si>
  <si>
    <t>TECNICO DE NIVEL SUPERIOR EN ENFERMERIA OBSTETRICA</t>
  </si>
  <si>
    <t>TECNICO DE NIVEL SUPERIOR EN EDUCACION PARVULARIA MENCION TRANSTORNOS ESPECIFICOS DEL LENGUAJE</t>
  </si>
  <si>
    <t>INGENIERIA DE EJECUCION EN PREVENCION DE RIESGOS ,CONTINUIDAD</t>
  </si>
  <si>
    <t>SECRETARIADO EJECUTIVO TRADUCTOR BILINGÜE</t>
  </si>
  <si>
    <t>ESTETICISTA INTEGRAL</t>
  </si>
  <si>
    <t>TECNICO MOTORISTA SEGUNDO DE LA MARINA MERCANTE NACIONAL</t>
  </si>
  <si>
    <t>TECNICO EN GESTION DE SALUD</t>
  </si>
  <si>
    <t>INTERPRETE INGLES-CASTELLANO</t>
  </si>
  <si>
    <t>ASISTENTE GERENCIAL BILINGÜE</t>
  </si>
  <si>
    <t>TECNICO EN ARQUITECTURA</t>
  </si>
  <si>
    <t>PROGRAMACION COMPUTACIONAL MENCION ANALISIS DE SISTEMAS</t>
  </si>
  <si>
    <t>TECNICO EN TRANSPORTE</t>
  </si>
  <si>
    <t>ASISTENTE TECNICO DEL EDUCADOR DE PARVULOS</t>
  </si>
  <si>
    <t>TECNICO DE NIVEL SUPERIOR EN PARVULARIO</t>
  </si>
  <si>
    <t>TECNICO EN DROGODEPENDENCIA Y ADICCIONES</t>
  </si>
  <si>
    <t>TECNICO EN SALUD, REGISTRO Y ESTADISTICA</t>
  </si>
  <si>
    <t>TECNICO EN SEGURIDAD SOCIAL Y RECURSOS HUMANOS</t>
  </si>
  <si>
    <t>TECNICO INTRUMENTISTA Y CONTROL</t>
  </si>
  <si>
    <t>TECNICO FORESTAL E INDUSTRIAL DE LA MADERA</t>
  </si>
  <si>
    <t>TECNICO EN TURISMO SUSTENTABLE</t>
  </si>
  <si>
    <t>TECNICO EN SERVICIOS HOTELEROS</t>
  </si>
  <si>
    <t>AGENTE DE VENTAS VISITADOR MEDICO</t>
  </si>
  <si>
    <t>TECNICO EN SOPORTE Y REDES COMPUTACIONALES</t>
  </si>
  <si>
    <t>TECNICO EN REDES ELECTRICA</t>
  </si>
  <si>
    <t>TECNICO EN PROCESO Y CONTROL DE CALIDAD ALIMENTARIA</t>
  </si>
  <si>
    <t>TECNICO EN PREVENCION DE RIESGO</t>
  </si>
  <si>
    <t>MANTENCION DE MAQUINARIA PESADA</t>
  </si>
  <si>
    <t>TECNICO DE PARVULOS Y BASICA</t>
  </si>
  <si>
    <t>SECRETARIADO EJECUTIVO JURIDICO COMPUTACIONAL</t>
  </si>
  <si>
    <t>TECNICO EN ELECTRONICA CON MENCION CONTROL AUTOMATICO</t>
  </si>
  <si>
    <t>TECNICO EN MANTENIMIENTO Y REPARACION DE MAQUINARIA PESADA</t>
  </si>
  <si>
    <t>SERVICIOS TURISTICOS MENCION TURISMO AVENTURA</t>
  </si>
  <si>
    <t>SERVICIOS TURISTICOS MENCION VIAJES Y TURISMO</t>
  </si>
  <si>
    <t>ADMINISTRACION DE EMPRESAS MENCION PERSONAL</t>
  </si>
  <si>
    <t>MICROBIOLOGIA INDUSTRIAL DE ALIMENTOS</t>
  </si>
  <si>
    <t>DIBUJO TECNICO INDUSTRIAL</t>
  </si>
  <si>
    <t>PROGRAMADOR DE APLICACIONES COMPUTACIONALES MENCION VISUAL BASIC.NET-JAVA</t>
  </si>
  <si>
    <t>GESTOR DE COMUNIDADES DIGITALES SUSTENTABLES</t>
  </si>
  <si>
    <t>ASISTENTE EJECUTIVO EN GESTION ADMINISTRATIVA</t>
  </si>
  <si>
    <t>SERVICIOS GASTRONOMICOS HOTELEROS Y DE RESTAURANTE</t>
  </si>
  <si>
    <t>TECNICO DE NIVEL SUPERIOR EN GESTION DE ADMINISTRACION PUBLICA MUNICIPAL</t>
  </si>
  <si>
    <t>TECNICO EN DEPORTE Y RECREACION</t>
  </si>
  <si>
    <t>IMPRESION MENCION FLEXO</t>
  </si>
  <si>
    <t>TERMINACIONES GRAFICAS</t>
  </si>
  <si>
    <t>CALIDAD DE SERVICIO</t>
  </si>
  <si>
    <t>PROGRAMACION Y CONECTIVIDAD</t>
  </si>
  <si>
    <t>PRODUCCION FRUTICOLA INTENSIVA Y SUSTENTABLE</t>
  </si>
  <si>
    <t>PRODUCCION HORTICOLA INTENSIVA Y SUSTENTABLE</t>
  </si>
  <si>
    <t>GESTION Y ADMINISTRACION ALIMENTICIA</t>
  </si>
  <si>
    <t>TECNICO EN PSICOEDUCACION</t>
  </si>
  <si>
    <t>TECNICO DE NIVEL SUPERIOR EN ABASTECIMIENTO AERONAUTICO</t>
  </si>
  <si>
    <t>COMPOSICION EN JAZZ Y MUSICA POPULAR</t>
  </si>
  <si>
    <t>INGENIERIA EN MARINA MERCANTE</t>
  </si>
  <si>
    <t>PROFESOR DE RELIGION EN EDUCACION BASICA</t>
  </si>
  <si>
    <t>PROFESOR DE RELIGION EN EDUCACION MEDIA</t>
  </si>
  <si>
    <t>PERIODISMO Y LICENCIATURA EN HISTORIA O CIENCIA POLITICA O FILOSOFIA (PLAN MIXTO)</t>
  </si>
  <si>
    <t>INGENIERIA DE EJECUCION EN WEB MANAGER</t>
  </si>
  <si>
    <t>INGENIERIA DE EJECUCION EN LOGISTICA PROGRAMA ESPECIAL</t>
  </si>
  <si>
    <t>INGENIERIA CIVIL EN OBRAS CIVILES PROGRAMA ESPECIAL</t>
  </si>
  <si>
    <t>PROSECUCION DE ESTUDIOS TRABAJO SOCIAL LICENCIATURA</t>
  </si>
  <si>
    <t>TECNICO DE NIVEL SUPERIOR EN RELACIONES COMUNITARIAS Y SUSTENTABILIDAD DE PROYECTOS MINEROS</t>
  </si>
  <si>
    <t>TECNICO DE NIVEL SUPERIOR EN ADMINISTRACION DE EMPRESA</t>
  </si>
  <si>
    <t>INGENIERIA EN ADMINISTRACION DE EMPRESA (PLAN COMPLETACION DE ESTUDIOS)</t>
  </si>
  <si>
    <t>INGENIERIA EN PREVENCION DE RIESGOS (PLAN COMPLETACION DE ESTUDIOS)</t>
  </si>
  <si>
    <t>INGENIERIA INDUSTRIAL (PLAN COMPLETACION DE ESTUDIOS)</t>
  </si>
  <si>
    <t>PROGRAMA DE TITULACION EN GEOGRAFIA</t>
  </si>
  <si>
    <t>LICENCIATURA EN ADMINISTRACION PUBLICA</t>
  </si>
  <si>
    <t>LICENCIATURA EN DIRECCION PUBLICA</t>
  </si>
  <si>
    <t>TECNICO DE NIVEL SUPERIOR EN GESTION DE ORGANIZACIONES CON MENCION COMPUTACION</t>
  </si>
  <si>
    <t>LICENCIATURA Y PEDAGOGIA EN HISTORIA Y CIENCIAS SOCIALES CON MENCION EN PEDAGOGIA SOCIAL</t>
  </si>
  <si>
    <t>PEDAGOGIA GENERAL BASICA CON MENCION EN EDUCACION INTERCULTURAL BILINGÜE</t>
  </si>
  <si>
    <t>INGENIERIA COMERCIAL (PLAN COMPLETACION DE ESTUDIOS)</t>
  </si>
  <si>
    <t>LICENCIATURA EN DISEÑO (PLAN ESPECIAL)</t>
  </si>
  <si>
    <t>TITULACION INGENIERIA FORESTAL PLAN ESPECIAL</t>
  </si>
  <si>
    <t>ESPECIALIDAD MEDICA EN MEDICINA INTERNA *</t>
  </si>
  <si>
    <t>ESPECIALIDAD MEDICA EN OBSTETRICIA Y GINECOLOGIA *</t>
  </si>
  <si>
    <t>LICENCIATURA EN COMUNICACION EN MULTIMEDIOS (PLAN ESPECIAL)</t>
  </si>
  <si>
    <t>PEDAGODIA EN EDUCACION GENERAL BASICA BILINGÜE (INGLES-ESPAÑOL)</t>
  </si>
  <si>
    <t>LICENCIATURA EN LITERATURA HISPANOAMERICANA</t>
  </si>
  <si>
    <t>LICENCIATURA EN DANZA</t>
  </si>
  <si>
    <t>LICENCIATURA EN TEATRO</t>
  </si>
  <si>
    <t>TECNICO UNIVERSITARIO DE NIVEL SUPERIOR EN ADMINISTRACION DE CONTRATOS MINEROS E INDUSTRIALES</t>
  </si>
  <si>
    <t>TECNICO NIVEL SUPERIOR EN LABORATORIO CLINICO</t>
  </si>
  <si>
    <t>INGENIERIA CIVIL EN GESTION DE OBRAS DE CONSTRUCCION</t>
  </si>
  <si>
    <t>TECNICO DE NIVEL SUPERIOR EN ADMINISTRACION DE EMPRESAS MENCION RRHH</t>
  </si>
  <si>
    <t>PROGRAMA ESPECIAL DE TITULACION EN TRABAJO SOCIAL</t>
  </si>
  <si>
    <t>TECNOLOGIA MEDICA CON MENCION EN OFTALMOLOGIA Y OPTOMETRIA</t>
  </si>
  <si>
    <t>TECNICO SUPERIOR EN ADMINISTRACION. MENCION EN RECURSOS HUMANOS</t>
  </si>
  <si>
    <t>TECNICO SUPERIOR EN ADMINISTRACION. MENCION LOGISTICA</t>
  </si>
  <si>
    <t>TECNICO SUPERIOR EN TURISMO. MENCION EN TICS</t>
  </si>
  <si>
    <t>PROGRAMA DE ESPECIALIZACION EN ENFERMERIA ONCOLOGICA DEL ADULTO</t>
  </si>
  <si>
    <t>INGENIERIA EN GESTION SUSTENTABLE DE RECURSOS ACUATICOS</t>
  </si>
  <si>
    <t>ESPECIALIZACION EN CIRUGIA PARA IMPLANTES OSEOINTEGRADOS</t>
  </si>
  <si>
    <t>ESPECIALIZACION EN PROTESIS SOBRE IMPLANTES</t>
  </si>
  <si>
    <t>INGENIERO CIVIL INDUSTRIAL</t>
  </si>
  <si>
    <t>ESPECIALIZACION EN ODONTOLOGIA RESTAURADORA</t>
  </si>
  <si>
    <t>TECNOLOGIA EN INFORMATICA MENCION DESARROLLO DE SISTEMAS</t>
  </si>
  <si>
    <t>INGENIERIA CIVIL INDUSTRIAL EN PRODUCCION</t>
  </si>
  <si>
    <t>INGENIERIA CIVIL EN SISTEMAS URBANOS-EFCI</t>
  </si>
  <si>
    <t>INGENIERIA CIVIL MECANICA-EFCI</t>
  </si>
  <si>
    <t>INGENIERIA CIVIL QUIMICA-EFCI</t>
  </si>
  <si>
    <t>INGENIERIA EN CONSTRUCCION-EFCI</t>
  </si>
  <si>
    <t>INGENIERIA EN INFORMATICA-EFCI</t>
  </si>
  <si>
    <t>INGENIERIA INFORMATICA MENCION DESARROLLO DE SISTEMAS</t>
  </si>
  <si>
    <t>INGENIERIA CIVIL EN AGRO BIOTECNOLOGIA</t>
  </si>
  <si>
    <t>INGENIERIA INFORMATICA MENCION REDES Y SISTEMAS DE COMUNICACION</t>
  </si>
  <si>
    <t>INGENIERIA EN ADMINISTRACION DE EMPRESAS MENCION CONTABILIDAD Y TRIBUTACION</t>
  </si>
  <si>
    <t>TECNOLOGIA EN SOFTWARE</t>
  </si>
  <si>
    <t>INGENIERIA EN PREVENCION EN RIESGOS</t>
  </si>
  <si>
    <t>TECNOLOGIA EN ADMINISTRACION DE EMPRESAS MENCION CONTABILIDAD Y TRIBUTACION</t>
  </si>
  <si>
    <t>TECNOLOGIA EN CONTROL AUTOMATICO DE PROCESOS</t>
  </si>
  <si>
    <t>TECNOLOGIA EN CONTROL AUTOMATICO</t>
  </si>
  <si>
    <t>INGENIERIA EN ADMINISTRACION DE EMPRESAS MENCION RR.HH.</t>
  </si>
  <si>
    <t>INGENIERIA EN ADMINISTRACION MENCION GESTION EN NEGOCIO INTERNACIONAL</t>
  </si>
  <si>
    <t>INGENIERIA EN PROCESOS INDUSTRIALES</t>
  </si>
  <si>
    <t>TECNICO EN ADMINISTRACION INDUSTRIAL</t>
  </si>
  <si>
    <t>TECNICO EN INSTRUMENTACION INDUSTRIAL</t>
  </si>
  <si>
    <t>TECNOLOGIA EN ADMINISTRACION DE EMPRESAS MENCION FINANZAS</t>
  </si>
  <si>
    <t>TECNOLOGIA INFORMATICA MENCION ANALISIS Y PROGRAMACION</t>
  </si>
  <si>
    <t>TECNOLOGIA EN ADMINISTRACION DE EMPRESAS MENCION RECURSOS HUMANOS</t>
  </si>
  <si>
    <t>TECNOLOGIA EN PROCESOS INDUSTRIALES</t>
  </si>
  <si>
    <t>INGENIERIA DE EJECUCION BIOMEDICA</t>
  </si>
  <si>
    <t>CIENCIAS FORENSES</t>
  </si>
  <si>
    <t>LICENCIATURA EN ADMINISTRACION DE ORGANIZACIONES SOCIALES Y COMUNITARIAS ON-LINE</t>
  </si>
  <si>
    <t>TRADUCCION CHINO MANDARIN-ESPAÑOL</t>
  </si>
  <si>
    <t>BACHILLERATO EN ECONOMIA Y SOCIEDAD</t>
  </si>
  <si>
    <t>BACHILLERATO EN CIENCIAS PLAN COMUN</t>
  </si>
  <si>
    <t>PEDAGOGIA MEDIA EN MATEMATICAS</t>
  </si>
  <si>
    <t>PROGRAMA DE ESPECIALIDAD MEDICA EN CIRUGIA CARDIOVASCULAR</t>
  </si>
  <si>
    <t>PROGRAMA ESPECIALIDAD MEDICA EN CIRUGIA DE TORAX</t>
  </si>
  <si>
    <t>ESTADIA DE CAPACITACION EN ANESTESIA REGIONAL</t>
  </si>
  <si>
    <t>DOBLE LICENCIATURA EN INGENIERIA COMERCIAL Y FILOSOFIA</t>
  </si>
  <si>
    <t>PEDAGOGIA DE EDUCACION MEDIA EN EDUCACION FISICA</t>
  </si>
  <si>
    <t>PEDAGOGIA EN CIENCIAS</t>
  </si>
  <si>
    <t>TECNICO UNIVERSITARIO EN ENFERMERIA (PLAN ESPECIAL PARA ESTUDIANTES DE LA UNIVERSIDAD DEL MAR)</t>
  </si>
  <si>
    <t>TECNICO EN MECANICA INDUSTRIAL</t>
  </si>
  <si>
    <t>TECNICO NIVEL SUPERIOR EN DISEÑO INDUSTRIAL</t>
  </si>
  <si>
    <t>TECNICO NIVEL SUPERIOR ACUICOLA</t>
  </si>
  <si>
    <t>FONOAUDIOLOGIA (PCE)</t>
  </si>
  <si>
    <t>NATUROPATIA HOLISTICA</t>
  </si>
  <si>
    <t>TECNICO AGRONOMO</t>
  </si>
  <si>
    <t>INGENIERIA EJECUCION EN PREVENCION DE RIESGOS Y MEDIO AMBIENTE (PCE)</t>
  </si>
  <si>
    <t>INGENIERIA COMERCIAL MENCION DIRECCION DE EMPRESAS</t>
  </si>
  <si>
    <t>INGENIERIA EJECUCION EN COMPUTACION E INFORMATICA (PCE)</t>
  </si>
  <si>
    <t>TECNICO EN ADMINISTRACION BANCARIA Y FINANCIERA</t>
  </si>
  <si>
    <t>ADMINISTRACION PUBLICA (PCE)</t>
  </si>
  <si>
    <t>TECNICO NIVEL SUPERIOR EN REDES Y TELEMATICA</t>
  </si>
  <si>
    <t>TECNICO NIVEL SUPERIOR EN ADMINISTRACION BANCARIA Y FINANCIERA</t>
  </si>
  <si>
    <t>ADMINISTRACION Y GESTION DE LA EDUCACION</t>
  </si>
  <si>
    <t>ADMINISTRACION Y GESTION EDUCACIONAL</t>
  </si>
  <si>
    <t>CURRICULUM Y DIDACTICA</t>
  </si>
  <si>
    <t>CURRICULUM Y EVALUACION</t>
  </si>
  <si>
    <t>EVALUACION Y ACREDITACION</t>
  </si>
  <si>
    <t>ARQUITECTURA (PCE)</t>
  </si>
  <si>
    <t>TECNICO NIVEL SUPERIOR EN ACUPUNTURA</t>
  </si>
  <si>
    <t>TECNICO NIVEL SUPERIOR EN HOMEOPATIA</t>
  </si>
  <si>
    <t>TECNICO EN CONTABILIDAD Y AUDITORIA</t>
  </si>
  <si>
    <t>COMUNICACION MULTIMEDIA</t>
  </si>
  <si>
    <t>INGENIERIA EN GESTION AERONAUTICA</t>
  </si>
  <si>
    <t>MUSICA Y TECNOLOGIA EN SONIDO</t>
  </si>
  <si>
    <t>PEDAGOGIA EN LITERATURA</t>
  </si>
  <si>
    <t>DIDACTICA CONTEMPORANEA DE LA ARTES VISUALES</t>
  </si>
  <si>
    <t>TITULO DE PROFESIONAL ESPECIALISTA EN LABORATORIO CLINICO</t>
  </si>
  <si>
    <t>CURSO DE ESPECIALIZACION PARA PROFESORES DE EDUCACION GENERAL BASICA CON MENCION EN ESTUDIO Y COMPRENSION DE LA NATURALEZA</t>
  </si>
  <si>
    <t>P/E TECNOLOGO EN AUTOMATIZACION INDUSTRIAL</t>
  </si>
  <si>
    <t>MEDICO ESPECIALISTA EN GINECOLOGIA Y OBSTETRICIA</t>
  </si>
  <si>
    <t>MEDICO ESPECIALISTA EN MEDICINA INTERNA</t>
  </si>
  <si>
    <t>MEDICO ESPECIALISTA EN PSIQUIATRIA ADULTOS</t>
  </si>
  <si>
    <t>ESPECIALIDAD EN TRAUMATOLOGIA Y ORTOPEDIA INFANTIL</t>
  </si>
  <si>
    <t>TECNICO UNIVERSITARIO EN INSTRUMENTACION Y AUTOMATIZACION</t>
  </si>
  <si>
    <t>TECNICO UNIVERSITARIO EN PUBLICIDAD</t>
  </si>
  <si>
    <t>LICENCIATURA EN LINGÜISTICA APLICADA A LA TRADUCCION EN INGLES - JAPONES E INGLES - PORTUGUES</t>
  </si>
  <si>
    <t>TECNICO UNIVERSITARIO EN ADMINISTRACION DE PERSONAL</t>
  </si>
  <si>
    <t>TECNICO UNIVERSITARIO EN CONSTRUCCIONES</t>
  </si>
  <si>
    <t>INGENIERIA DE EJECUCION EN MADERAS</t>
  </si>
  <si>
    <t>PROGRAMA DE FORMACION DE MEDICO ESPECIALISTA EN CARDIOLOGIA DE ADULTOS</t>
  </si>
  <si>
    <t>INGENIERIA COMERCIAL MENCION INFORMATICA</t>
  </si>
  <si>
    <t>INGENIERIA EN INDUSTRIAS DE LA MADERA</t>
  </si>
  <si>
    <t>INGENIERIA COMERCIAL MENCION ADMINISTRACION</t>
  </si>
  <si>
    <t>TECNICO SUPERIOR EN VITIFICACION Y ENOLOGIA</t>
  </si>
  <si>
    <t>TECNICO SUPERIOR EN ADMINISTRACION AGRICOLA</t>
  </si>
  <si>
    <t>TECNOLOGIA UNIVERSITARIO EN ELECTRICIDAD</t>
  </si>
  <si>
    <t>TECNOLOGIA UNIVERSITARIO EN AUTOMATIZACION INDUSTRIAL</t>
  </si>
  <si>
    <t>TECNOLOGIA UNIVERSITARIO EN PROCESAMIENTO DE MINERALES</t>
  </si>
  <si>
    <t>TECNICO UNIVERSITARIO EN PROCESAMIENTO DE MINERALES</t>
  </si>
  <si>
    <t>TECNICO UNIVERSITARIO EN GERIATRIA</t>
  </si>
  <si>
    <t>TECNICO UNIVERSITARIO EN MANTENCION INDUSTRIAL</t>
  </si>
  <si>
    <t>TECNICO UNIVERSITARIO EN TRABAJO SOCIAL</t>
  </si>
  <si>
    <t>INGENIERIA COMERCIAL CON MENCION CREACION DE NEGOCIOS</t>
  </si>
  <si>
    <t>TECNICO UNIVERSITARIO EN ASISTENTE DE GEOLOGO</t>
  </si>
  <si>
    <t>TECNICO UNIVERSITARIO EN ENERGIAS RENOVABLES Y EFICIENCIA ENERGATICA</t>
  </si>
  <si>
    <t>INGENIERIA EJECUCION EN CONSTRUCCION CIVIL</t>
  </si>
  <si>
    <t>TECNOLOGIA UNIVERSITARIA EN ELECTRICIDAD</t>
  </si>
  <si>
    <t>TECNOLOGIA UNIVERSITARIA EN INSTRUMENTACION Y AUTOMATIZACION INDUSTRIAL</t>
  </si>
  <si>
    <t>TECNOLOGIA EN ASISTENCIA JUDICIAL</t>
  </si>
  <si>
    <t>TECNOLOGIA UNIVERSITARIA EN ADMINISTRACION DE EMPRESAS</t>
  </si>
  <si>
    <t>TECNOLOGIA UNIVERSITARIA EN PLANTAS METALURGICAS</t>
  </si>
  <si>
    <t>TECNOLOGIA UNIVERSITARIA EN GERONTOLOGIA SOCIAL</t>
  </si>
  <si>
    <t>TECNICO DE NIVEL SUPERIOR FINANCIERO</t>
  </si>
  <si>
    <t>TECNICO DE NIVEL SUPERIOR GESTION GERENCIAL CON FORMACION BILINGÜE</t>
  </si>
  <si>
    <t>INGENIERIA DE EJECUCION EN MEDIO AMBIENTE</t>
  </si>
  <si>
    <t>INGENIERIA EN PROCESOS MINEROS (CONTINUIDAD PARA TECNICOS DE NIVEL SUPERIOR)</t>
  </si>
  <si>
    <t>TECNOLOGO EN ALIMENTOS (CONTINUIDAD PARA TECNICOS EN ALIMENTOS)</t>
  </si>
  <si>
    <t>PEDAGOGIA EN EDUCACION MEDIA EN ARTES MENCIONES MUSICA Y ARTES VISUALES</t>
  </si>
  <si>
    <t>INGENIERIA EJECUCION EN PREVENCION DE RIESGOS</t>
  </si>
  <si>
    <t>INGENIERIA EN GESTION DE SEGURIDAD Y VIGILANCIA PRIVADA</t>
  </si>
  <si>
    <t>P/E FORMACION DE PROFESORES DE EDUCACION GENERAL BASICA</t>
  </si>
  <si>
    <t>CIENCIAS POLITICAS Y ORGANIZACIONAL</t>
  </si>
  <si>
    <t>P/E INGENIERIA EJECUCION EN COMERCIO INTERNACIONAL</t>
  </si>
  <si>
    <t>TECNICO DE NIVEL SUPERIOR EN ANALISIS FISICOQUIMICO</t>
  </si>
  <si>
    <t>TECNICO DE NIVEL SUPERIOR EN ASEGURAMIENTO DE CALIDAD E INOCUIDAD DE LOS ALIMENTOS</t>
  </si>
  <si>
    <t>PROGRAMA DE ESPECIALIDAD MEDICA EN MEDICINA EN PEDIATRIA</t>
  </si>
  <si>
    <t>CICLO BASICO DE ALEMAN</t>
  </si>
  <si>
    <t>CICLO BASICO DE ARTE</t>
  </si>
  <si>
    <t>CICLO BASICO DE BIOLOGIA</t>
  </si>
  <si>
    <t>CICLO BASICO DE FISICA</t>
  </si>
  <si>
    <t>CICLO BASICO DE FRANCES</t>
  </si>
  <si>
    <t>CICLO BASICO DE GEOGRAFIA</t>
  </si>
  <si>
    <t>CICLO BASICO DE HISTORIA</t>
  </si>
  <si>
    <t>CICLO BASICO DE HISTORIA Y GEOGRAFIA</t>
  </si>
  <si>
    <t>CICLO BASICO DE INGLES</t>
  </si>
  <si>
    <t>CICLO BASICO DE LETRAS</t>
  </si>
  <si>
    <t>CICLO BASICO DE MATEMATICAS</t>
  </si>
  <si>
    <t>CICLO BASICO DE QUIMICA</t>
  </si>
  <si>
    <t>CICLO BASICO DE TEOLOGIA</t>
  </si>
  <si>
    <t>PROGRAMA DE ESPECIALIDAD MEDICA EN MEDICINA DE LA ADOLESCENCIA</t>
  </si>
  <si>
    <t>LICENCIATURA EN BIOQUIMICA</t>
  </si>
  <si>
    <t>BACHILLERATO EN TEOLOGIA</t>
  </si>
  <si>
    <t>LETRAS PLAN COMUN</t>
  </si>
  <si>
    <t>LICENCIATURA EN CIENCIAS POLITICAS</t>
  </si>
  <si>
    <t>PROGRAMA DE FORMACION DE ESPECIALISTAS EN MEDICINA</t>
  </si>
  <si>
    <t>BIOLOGO AMBIENTAL</t>
  </si>
  <si>
    <t>FORMACION PEDAGOGICA EN ARTES VISUALES</t>
  </si>
  <si>
    <t>ESPECIALIZACION EN NEFROLOGIA</t>
  </si>
  <si>
    <t>ORIENTACION EDUCACIONAL</t>
  </si>
  <si>
    <t>PROGRAMA DE HABILITACION EN COMPETENCIAS PEDAGOGICAS PARA PROFESIONALES</t>
  </si>
  <si>
    <t>PROGRAMA ESPECIAL PEDAGOGIA EN CIENCIAS DE LA NATURALEZA</t>
  </si>
  <si>
    <t>PEDAGOGIA EN MATEMATICA LICENCIATURA EN EDUCACION</t>
  </si>
  <si>
    <t>INGENIERIA EN INFORMACION Y CONTROL DE GESTION LICENCIATURA EN GESTION Y SISTEMAS DE CONTROL</t>
  </si>
  <si>
    <t>TECNICO EN TURISMO DE NATURALEZA</t>
  </si>
  <si>
    <t>PEDAGOGIA EN EDUCACION ESPECIAL CON MENCION EN TRASTORNOS DE LENGUAJE Y RETARDO MENTAL/TRASTORNOS ESPECIFICOS DEL APRENDIZAJE</t>
  </si>
  <si>
    <t>TECNICO HORTICOLA</t>
  </si>
  <si>
    <t>TECNICO EN COMERCIO INTERNACIONAL</t>
  </si>
  <si>
    <t>TECNICO DE NIVEL SUPERIOR EN PLANIFICACION DE ESPACIOS EXTERIORES</t>
  </si>
  <si>
    <t>FISIOTERAPIA</t>
  </si>
  <si>
    <t>INGENIERIA EN PREVENCION DE RIESGOS,CALIDAD Y AMBIENTE</t>
  </si>
  <si>
    <t>INGENIERIA EN GESTION TECNOLOGICA</t>
  </si>
  <si>
    <t>TECNICO EN PRODUCCION AUDIOVISUAL CON MENCION CAMARA</t>
  </si>
  <si>
    <t>TECNICO ASISTENTE DENTAL</t>
  </si>
  <si>
    <t>INGENIERIA EN SISTEMAS MULTIMEDIA E INTERNET</t>
  </si>
  <si>
    <t>ADMINISTRACION DE RECURSOS TURISTICOS</t>
  </si>
  <si>
    <t>DESARROLLADOR WEB Y MULTIMEDIA</t>
  </si>
  <si>
    <t>TECNICO EN CONTABILIDAD</t>
  </si>
  <si>
    <t>TECNICO PUBLICISTA</t>
  </si>
  <si>
    <t>INGENIERIA EN GESTION DE EMPRESAS DE TURISMO</t>
  </si>
  <si>
    <t>TECNICO DE NIVEL SUPERIOR EN ADMINISTRACION CON MENCION EN BIENES ECLESIALES</t>
  </si>
  <si>
    <t>INGENIERIA EN INFORMATICA, MENCION TECNOLOGIAS WEB</t>
  </si>
  <si>
    <t>TECNICO EN ECOTURISMO</t>
  </si>
  <si>
    <t>INGENIERIA EN GESTION DE CENTROS EDUCATIVOS</t>
  </si>
  <si>
    <t>TECNICO DE NIVEL SUPERIOR EN GESTION DE EMPRESAS</t>
  </si>
  <si>
    <t>MINERIA Y OPERACIONES DE PLANTA</t>
  </si>
  <si>
    <t>INGENIERIA DE EJECUCION EN MINERIA Y OPERACIONES DE PLANTA</t>
  </si>
  <si>
    <t>CONSTRUCCION Y ADMINISTRACION DE REDES DE COMUNICACION</t>
  </si>
  <si>
    <t>P/E CONTADOR AUDITOR PARA TECNICOS</t>
  </si>
  <si>
    <t>P/E INGENIERIA EN PREVENCION DE RIESGOS PARA TECNICOS</t>
  </si>
  <si>
    <t>P/E CONSTRUCCION CIVIL PARA TECNICOS</t>
  </si>
  <si>
    <t>P/E INGENIERIA EN ADMINISTRACION DE EMPRESAS PARA TECNICOS</t>
  </si>
  <si>
    <t>P/E INGENIERIA EN ADMINISTRACION JURIDICA PARA TECNICOS</t>
  </si>
  <si>
    <t>P/E INGENIERIA EN INFORMATICA PARA TECNICOS</t>
  </si>
  <si>
    <t>P/E PSICOPEDAGOGIA PARA TECNICOS</t>
  </si>
  <si>
    <t>INGENIERIA EN GESTION DE LAS TECNOLOGIAS DE LA INFORMACION Y COMUNICACION</t>
  </si>
  <si>
    <t>P/E INGENIERIA EN COMERCIO INTERNACIONAL PARA TECNICOS</t>
  </si>
  <si>
    <t>P/E PSICOPEDAGOGIA, MENCION EN DESARROLLO INFANTIL PARA TECNICOS</t>
  </si>
  <si>
    <t>P/E PLANIFICACION SOCIAL PARA TECNICOS</t>
  </si>
  <si>
    <t>ENTRENADOR PROFESIONAL</t>
  </si>
  <si>
    <t>INGENIERIA DE EJECUCION EN ADMINISTRACION DE EMPRESAS MENCION RRHH (PE)</t>
  </si>
  <si>
    <t>CONTADOR AUDITOR (P.E.)</t>
  </si>
  <si>
    <t>CONTADOR AUDITOR MENCION EN INV. EN D. E. (PE COM.)</t>
  </si>
  <si>
    <t>INGENIERIA DE EJECUCION EN ADMINISTRACION DE RRHH</t>
  </si>
  <si>
    <t>INGENIERIA DE EJECUCION EN ADMINISTRACION DE RRHH (PE)</t>
  </si>
  <si>
    <t>INGENIERIA DE EJECUCION EN COMERCIO INTERNACIONAL (PE)</t>
  </si>
  <si>
    <t>INGENIERIA DE EJECUCION EN FINANZAS</t>
  </si>
  <si>
    <t>INGENIERIA DE EJECUCION EN LOGISTICA</t>
  </si>
  <si>
    <t>INGENIERIA DE EJECUCION EN LOGISTICA (PE)</t>
  </si>
  <si>
    <t>INGENIERIA DE EJECUCION EN FINANZAS (PE)</t>
  </si>
  <si>
    <t>INGENIERIA DE EJECUCION EN ADMINISTRACION DE EMPRESAS (PE)</t>
  </si>
  <si>
    <t>ADMINISTRACION PLAN COMUN (MARKETING)</t>
  </si>
  <si>
    <t>ADMINISTRACION PLAN COMUN (LOGISTICA)</t>
  </si>
  <si>
    <t>ADMINISTRACION PLAN COMUN (RECURSOS HUM.)</t>
  </si>
  <si>
    <t>SECRETARIADO EJECUTIVA BILINGÜE</t>
  </si>
  <si>
    <t>MEDIACION Y RESOLUCION DE CONFLICTOS</t>
  </si>
  <si>
    <t>TECNICO DE NIVEL SUPERIOR EN ALIMENTACION Y NUTRICION</t>
  </si>
  <si>
    <t>TECNICO DE NIVEL SUPERIOR EN IMAGENOLOGIA</t>
  </si>
  <si>
    <t>BRIGADISTA FORESTAL</t>
  </si>
  <si>
    <t>TECNICO EN AGRONOMIA MENCION VITIVINICULTURA</t>
  </si>
  <si>
    <t>PILOTO REGIONAL DE LA MARINA MERCANTE NACIONAL</t>
  </si>
  <si>
    <t>TECNICO EN EDUCACION SOCIAL INFANTO JUVENIL</t>
  </si>
  <si>
    <t>TECNICO DE NIVEL SUPERIOR EN EDUCACION PARVULARIA Y NIVEL BASICO NB1</t>
  </si>
  <si>
    <t>TECNICO EN ADMINISTRACION EN SALUD</t>
  </si>
  <si>
    <t>TECNICO EN ALIMENTACION</t>
  </si>
  <si>
    <t>ASISTENTE EJECUTIVA GERENCIAL</t>
  </si>
  <si>
    <t>AUDITORIA DE SISTEMAS Y SEGURIDAD</t>
  </si>
  <si>
    <t>TECNICO EN CONTRUCCION</t>
  </si>
  <si>
    <t>TECNICO EN SISTEMAS</t>
  </si>
  <si>
    <t>ADMINISTRACION Y SOPORTE DE REDES COMPUTACIONALES</t>
  </si>
  <si>
    <t>TECNICO EN GESTION DEL AULA</t>
  </si>
  <si>
    <t>ASISTENTE DEL EDUCADOR DIFERENCIAL</t>
  </si>
  <si>
    <t>TECNICO DE NIVEL SUPERIOR EN ANALISIS COMPUTACIONAL DE SISTEMAS</t>
  </si>
  <si>
    <t>TECNICO DE NIVEL SUPERIOR EN GESTION DE CALIDAD</t>
  </si>
  <si>
    <t>TECNICO DE NIVEL SUPERIOR EN SECRETARIADO EJECUTIVO</t>
  </si>
  <si>
    <t>TECNICO DE NIVEL SUPERIOR EN ASISTENTE EN EDUCACION GENERAL BASICA</t>
  </si>
  <si>
    <t>TECNICO EN SERVICIOS DE BAR Y RESTAURANT</t>
  </si>
  <si>
    <t>TECNICO EN ADMINISTRACION DE EMPRESAS MENCION GESTION TURISMO</t>
  </si>
  <si>
    <t>TECNICO EN MEDIACION MENCION GESTION ESCOLAR Y COMUNITARIA</t>
  </si>
  <si>
    <t>TECNICO EN MEDIACION EDUCACIONAL Y FAMILIAR</t>
  </si>
  <si>
    <t>TECNICO AUTOMOTRIZ</t>
  </si>
  <si>
    <t>TECNICO EN ESTRUCTURAS METALICAS</t>
  </si>
  <si>
    <t>TECNICO EN TERMINACIONES DE CONSTRUCCION</t>
  </si>
  <si>
    <t>GESTION Y SUPERVISION VENTAS RETAIL</t>
  </si>
  <si>
    <t>ASISTENTE EJECUTIVO COMPUTACIONAL</t>
  </si>
  <si>
    <t>ADMINISTRACION Y GESTION EMPRESARIAL</t>
  </si>
  <si>
    <t>TECNICO EN DESARROLLO DE APLICACIONES WEB</t>
  </si>
  <si>
    <t>TECNICO EN PROCESOS Y CONTROL DE CALIDAD ALIMENTARIA</t>
  </si>
  <si>
    <t>SECRETARIADO EJECUTIVO CON MENCION GESTION COMERCIAL</t>
  </si>
  <si>
    <t>TECNICO DE NIVEL SUPERIOR EN EDUCACION PARVULARIA Y BASICA</t>
  </si>
  <si>
    <t>ADMINISTRACION Y VENTAS</t>
  </si>
  <si>
    <t>TURISMO DE INTERESES ESPECIALES</t>
  </si>
  <si>
    <t>ASISTENTE TECNICO PARA LA EDUCACION PARVULARIA Y EL NB1</t>
  </si>
  <si>
    <t>ADMINISTRACION CONTABLE</t>
  </si>
  <si>
    <t>IMPRESION OFFSET</t>
  </si>
  <si>
    <t>GERONTOLOGIA SOCIAL</t>
  </si>
  <si>
    <t>SEGURIDAD SOCIAL Y PREVISIONAL</t>
  </si>
  <si>
    <t>OPERACIONES LOGISTICAS</t>
  </si>
  <si>
    <t>VENTAS Y RETAIL</t>
  </si>
  <si>
    <t>ADMINISTRACION DE EMPRESAS CON MENCION EN COMERCIO EXTERIOR (MODULOS DE COMPETENCIA)</t>
  </si>
  <si>
    <t>ADMINISTRACION DE EMPRESAS CON MENCION EN GESTION DE NEGOCIOS (MODULOS DE COMPETENCIA)</t>
  </si>
  <si>
    <t>ESCRIBIENTE</t>
  </si>
  <si>
    <t>MAYORDOMO</t>
  </si>
  <si>
    <t>COCINERO</t>
  </si>
  <si>
    <t>INGENIERIA NAVAL EN HIDROGRAFIA</t>
  </si>
  <si>
    <t>OFICIAL ESPECIALISTA EN ARTILLERIA Y MISILES</t>
  </si>
  <si>
    <t>OFICIAL ESPECIALISTA EN TELECOMUNICACIONES</t>
  </si>
  <si>
    <t>OFICIAL ESPECIALISTA EN NAVEGACION</t>
  </si>
  <si>
    <t>OFICIAL ESPECIALISTA EN TORPEDOS ARMAS A/S Y MINAJE</t>
  </si>
  <si>
    <t>OFICIAL ESPECIALISTA EN SUBMARINOS</t>
  </si>
  <si>
    <t>OFICIAL ESPECIALISTA EN AVIACION NAVAL</t>
  </si>
  <si>
    <t>OFICIAL ESPECIALISTA EN METEOROLOGIA</t>
  </si>
  <si>
    <t>OFICIAL ESPECIALISTA EN INFANTERIA DE MARINA</t>
  </si>
  <si>
    <t>OFICIAL ESPECIALISTA EN ABASTECIMIENTO</t>
  </si>
  <si>
    <t>OFICIAL ESPECIALISTA EN LITORAL</t>
  </si>
  <si>
    <t>BUZO DE SALVATAJE MENCION CONTROL DE AVERIAS</t>
  </si>
  <si>
    <t>OPERADOR DE MAQUINAS Y HERRAMIENTAS</t>
  </si>
  <si>
    <t>MECANICO ARMAMENTOS</t>
  </si>
  <si>
    <t>MECANICO ELECTRONICO CONTROLISTA DE FUEGO</t>
  </si>
  <si>
    <t>MECANICO ELECTRONICO DE SONAR</t>
  </si>
  <si>
    <t>MECANICO BUZO DE SALVATAJE Y CONTROL DE AVERIAS</t>
  </si>
  <si>
    <t>MECANICO CALDERAS CAÑERIAS</t>
  </si>
  <si>
    <t>MECANICO DE ESTRUCTURAS METALICAS</t>
  </si>
  <si>
    <t>MECANICO AV. NAVAL</t>
  </si>
  <si>
    <t>MECANICO DE CONTROL DE AVERIAS</t>
  </si>
  <si>
    <t>TECNICO APOYO CLINICO EN LABORATORIO</t>
  </si>
  <si>
    <t>TECNICO APOYO CLINICO ANESTESISTA</t>
  </si>
  <si>
    <t>TECNICO APOYO CLINICO EN PABELLON</t>
  </si>
  <si>
    <t>TECNICO APOYO CLINICO ENFERMERIA DE SUMERSION</t>
  </si>
  <si>
    <t>TECNICO APOYO CLINICO MEDICINA PREVENTIVA</t>
  </si>
  <si>
    <t>MECANICO ELECTRONICO DE OPERACIONES</t>
  </si>
  <si>
    <t>MECANICO ELECTRONICO DE RADARES</t>
  </si>
  <si>
    <t>MECANICO ELECTRONICO DE TELECOMUNICACIONES</t>
  </si>
  <si>
    <t>MECANICO ELECTRONICO DE SISTEMAS COMPUTACIONALES</t>
  </si>
  <si>
    <t>ASISTENTE GERENCIAL</t>
  </si>
  <si>
    <t>COMERCIO EXTERIOR CON ESPECIALIZACION EN AGENCIAMIENTO ADUANERO</t>
  </si>
  <si>
    <t>INFORMATICA MENCION DESARROLLO DE APLICACIONES</t>
  </si>
  <si>
    <t>INGENIERIA CIVIL EN INFORMATICA PROGRAMA ESPECIAL</t>
  </si>
  <si>
    <t>ESPECIALIZACION EN ANESTESIOLOGIA</t>
  </si>
  <si>
    <t>ESPECIALIZACION MEDICINA INTERNA</t>
  </si>
  <si>
    <t>ESPECIALIZACION PEDIATRIA</t>
  </si>
  <si>
    <t>INGENIERIA EN CONSTRUCCION P.E. CONTINUIDAD DE ESTUDIOS (TENCO)</t>
  </si>
  <si>
    <t>PEDAGOGIA EN EDUCACION BASICA CON MENCION EN EDUCACION EN INGLES</t>
  </si>
  <si>
    <t>PEDAGOGIA EN EDUCACION FISICA Y DEPORTE</t>
  </si>
  <si>
    <t>COREOGRAFIA Y PEDAGOGIA EN DANZA-TEATRO</t>
  </si>
  <si>
    <t>INGENIERIA EN ADMINISTRACION DE CONTRATOS MINEROS</t>
  </si>
  <si>
    <t>EDUCACION PARVULARIA MENCION BASICA INICIAL</t>
  </si>
  <si>
    <t>PEDAGOGIA BASICA MENCION RELIGION EVANGELICA</t>
  </si>
  <si>
    <t>TECNICO DE NIVEL SUPERIOR EN VETERINARIA</t>
  </si>
  <si>
    <t>CONTADOR UNIVERSITARIO</t>
  </si>
  <si>
    <t>PEDAGOGIA EN EDUCACION BASICA CON MENCION INGLES</t>
  </si>
  <si>
    <t>MBA EXECUTIVE</t>
  </si>
  <si>
    <t>MBA EN PLANIFICACION TRIBUTARIA</t>
  </si>
  <si>
    <t>MBA EN DIRECCION Y GESTION DE LA SALUD</t>
  </si>
  <si>
    <t>MBA EN COMUNICACION Y MARKETING ESTRATEGICO</t>
  </si>
  <si>
    <t>ESPECIALIDAD EN IMAGENOLOGIA MEDICA</t>
  </si>
  <si>
    <t>ESPECIALIDAD MEDICA EN UROLOGIA *</t>
  </si>
  <si>
    <t>ESPECIALIDAD EN CALIDAD Y SEGURIDAD DE PACIENTES PARA LA GESTION DEL CUIDADO.</t>
  </si>
  <si>
    <t>CONTINUIDAD DE ESTUDIOS Y SEGUNDA TITULACION EN ADMINISTRACION PUBLICA</t>
  </si>
  <si>
    <t>LICENCIATURA EN CIENCIAS SOCIALES</t>
  </si>
  <si>
    <t>PEDAGOGIA EN EDUCACION DIFERENCIAL CON MENCION EN TRASTORNOS ESPECIFICOS DEL LENGUAJE ORAL</t>
  </si>
  <si>
    <t>PROGRAMA DE SEGUNDA TITULACION EN PEDAGOGIA EN EDUCACION BASICA PARA PROFESIONALES DE LA EDUCACION</t>
  </si>
  <si>
    <t>PROGRAMA DE FORMACION PEDAGOGICA EN ENSENANZA MEDIA PARA PROFESIONALES</t>
  </si>
  <si>
    <t>PROGRAMA DE SEGUNDA TITULACION EN EDUCACION DIFERENCIAL</t>
  </si>
  <si>
    <t>LICENCIATURA EN CINE DOCUMENTAL</t>
  </si>
  <si>
    <t>DERECHO EXECUTIVE</t>
  </si>
  <si>
    <t>PSICOLOGIA EXECUTIVE</t>
  </si>
  <si>
    <t>TECNICO DE NIVEL SUPERIOR EN ADMINISTRACION DE EMPRESAS EXECUTIVE</t>
  </si>
  <si>
    <t>MEDICINA VETERINARIA EXECUTIVE</t>
  </si>
  <si>
    <t>EDUCACION FISICA PARA LA EDUCACION MEDIA (PE)</t>
  </si>
  <si>
    <t>ESPECIALIZACION EN GESTION DEL CUIDADO EN URGENCIAS Y EMERGENCIAS DEL ADULTO.</t>
  </si>
  <si>
    <t>EDUCACION FISICA</t>
  </si>
  <si>
    <t>PLAN COMUN INGENIERIA CIVIL EFCI</t>
  </si>
  <si>
    <t>BACHILLERATO EN ARTE</t>
  </si>
  <si>
    <t>INGENIERIA DE EJECUCION INDUSTRIAL EN PREVENCION DE RIESGOS</t>
  </si>
  <si>
    <t>INGENIERIA BIOMEDICA</t>
  </si>
  <si>
    <t>TECNICO EN COMUNICACION Y RELACIONES PUBLICAS</t>
  </si>
  <si>
    <t>TECNICO EN DEPORTE, PREPARACION FISICA Y RECREACION</t>
  </si>
  <si>
    <t>TECNICO UNIVERSITARIO EN ADMINISTRACION MENCION GESTION DE EMPRESAS</t>
  </si>
  <si>
    <t>TECNICO UNIVERSITARIO EN ADMINISTRACION DE EMPRESAS MENCION MARKETING</t>
  </si>
  <si>
    <t>PEDAGOGIA EN EDUCACION BASICA CON MENCION EN LENGUAJE Y MATEMATICA</t>
  </si>
  <si>
    <t>TECNICO DE NIVEL SUPERIOR EN ADMINISTRACION DE PERSONAL</t>
  </si>
  <si>
    <t>TECNICO UNIVERSITARIO EN COMUNICACION MULTIMEDIAL</t>
  </si>
  <si>
    <t>BACHILLERATO EN CIENCIAS PARA MEDICINA Y ODONTOLOGIA</t>
  </si>
  <si>
    <t>PEDAGOGIA MEDIA EN ARTES VISUALES</t>
  </si>
  <si>
    <t>PEDAGOGIA MEDIA EN BIOLOGIA</t>
  </si>
  <si>
    <t>PEDAGOGIA MEDIA EN HISTORIA</t>
  </si>
  <si>
    <t>PEDAGOGIA MEDIA EN INGLES</t>
  </si>
  <si>
    <t>PEDAGOGIA MEDIA EN LENGUA CASTELLANA</t>
  </si>
  <si>
    <t>ADMINISTRACION DE EMPRESAS DE SERVICIOS</t>
  </si>
  <si>
    <t>INGENIERIA EN PRODUCCION AGRICOLA</t>
  </si>
  <si>
    <t>PEDAGOGIA EN EDUCACION GENERAL BASICA MENCION EDUCACION RELIGIOSA</t>
  </si>
  <si>
    <t>PEDAGOGIA DE EDUCACION BASICA EN INGLES</t>
  </si>
  <si>
    <t>LICENCIATURA EN LITERATURA LATINOAMERICANA</t>
  </si>
  <si>
    <t>BACHILLERATO GENERAL</t>
  </si>
  <si>
    <t>LICENCIATURA EN CIENCIA POLITICA Y POLITICAS PUBLICAS</t>
  </si>
  <si>
    <t>LICENCIATURA EN LETRAS Y LITERATURA</t>
  </si>
  <si>
    <t>TECNICO NIVEL SUPERIOR JURIDICO</t>
  </si>
  <si>
    <t>PROSECUCION DE ESTUDIOS A INGENIERIA CIVIL INDUSTRIAL</t>
  </si>
  <si>
    <t>TECNICO NIVEL SUPERIOR EN GASTRONOMIA INTERNACIONAL</t>
  </si>
  <si>
    <t>PEDAGOGIA EN EDUCACION MEDIA CON MENCION EN ARTES MUSICALES</t>
  </si>
  <si>
    <t>MEDICINA, LICENCIATURA EN MEDICINA</t>
  </si>
  <si>
    <t>NUTRICION Y DIETETICA, LICENCIATURA EN NUTRICION Y DIETETICA</t>
  </si>
  <si>
    <t>QUIMICO, LICENCIATURA EN QUIMICA</t>
  </si>
  <si>
    <t>QUIMICA AMBIENTAL, LICENCIATURA EN CIENCIAS AMBIENTALES MENCION QUIMICA</t>
  </si>
  <si>
    <t>QUIMICA Y FARMACIA, LICENCIATURA EN FARMACIA</t>
  </si>
  <si>
    <t>SOCIOLOGIA, LICENCIATURA EN SOCIOLOGIA</t>
  </si>
  <si>
    <t>TECNOLOGIA MEDICA CON MENCION, LICENCIATURA EN TECNOLOGIA MEDICA</t>
  </si>
  <si>
    <t>EDUCACION PARVULARIA Y BASICA INICIAL, LICENCIATURA EN EDUCACION</t>
  </si>
  <si>
    <t>PROFESOR DE EDUCACION MEDIA EN ASIGNATURAS CIENTIFICO HUMANISTAS CON MENCION, LICENCIATURA EN EDUCACION CON MENCION</t>
  </si>
  <si>
    <t>ADMINISTRACION PUBLICA, LICENCIATURA EN CIENCIAS POLITICAS Y GUBERNAMENTALES CON MENCION EN GESTION PUBLICA O CIENCIAS POLITICA</t>
  </si>
  <si>
    <t>DISEÑO, LICENCIATURA EN DISEÑO, MENCIONES DISEÑO GRAFICO Y DISEÑO INDUSTRIAL</t>
  </si>
  <si>
    <t>LICENCIATURA EN ANTROPOLOGIA MENCION ANTROPOLOGIA SOCIAL, ANTROPOLOGIA FISICAS O EN ARQUEOLOGIA</t>
  </si>
  <si>
    <t>GEOGRAFIA, LICENCIATURA EN GEOGRAFIA</t>
  </si>
  <si>
    <t>LICENCIATURA EN CIENCIAS EXACTAS, PROFESOR DE EDUCACION MEDIA EN MATEMATICAS Y FISICA</t>
  </si>
  <si>
    <t>GEOLOGIA, LICENCIATURA EN CIENCIAS MENCION GEOLOGIA</t>
  </si>
  <si>
    <t>CINE Y TELEVISION, LICENCIATURA EN COMUNICACION AUDIOVISUAL</t>
  </si>
  <si>
    <t>INGENIERIA FORESTAL, LICENCIATURA EN CIENCIAS FORESTALES</t>
  </si>
  <si>
    <t>INGENIERIA AGRONOMICA, LICENCIATURA EN CIENCIAS AGROPECUARIAS</t>
  </si>
  <si>
    <t>INGENIERIA CIVIL, LICENCIATURA EN CIENCIAS DE LA INGENIERIA MENCION CIVIL CON MENCION EN ESTRUCTURAS-CONSTRUCCION, HIDRAULICA-SANITARIA AMBIENTAL, TRANSPORTE</t>
  </si>
  <si>
    <t>INGENIERIA CIVIL ELECTRICISTA, LICENCIATURA EN CIENCIAS DE LA INGENIERIA MENCION ELECTRICA</t>
  </si>
  <si>
    <t>INGENIERIA CIVIL EN BIOTECNOLOGIA, LICENCIATURA EN CIENCIAS DE LA INGENIERIA MENCION EN BIOTECNOLOGIA</t>
  </si>
  <si>
    <t>INGENIERIA CIVIL EN COMPUTACION, LICENCIATURA EN CIENCIAS DE LA INGENIERIA MENCION COMPUTACION</t>
  </si>
  <si>
    <t>INGENIERIA CIVIL EN MATERIALES, LICENCIATURA EN CIENCIAS DE LA INGENIERIA MENCION MECANICA, QUIMICA O INDUSTRIAL</t>
  </si>
  <si>
    <t>INGENIERIA CIVIL EN MINAS, LICENCIATURA EN CIENCIAS DE LA INGENIERIA MENCION MINAS</t>
  </si>
  <si>
    <t>INGENIERIA CIVIL INDUSTRIAL, LICENCIATURA EN CIENCIAS DE LA INGENIERIA MENCION INDUSTRIAL</t>
  </si>
  <si>
    <t>INGENIERIA CIVIL MATEMATICA, LICENCIATURA EN CIENCIAS DE LA INGENIERIA MENCION MATEMATICA</t>
  </si>
  <si>
    <t>INGENIERIA CIVIL MECANICA, LICENCIATURA EN CIENCIAS DE LA INGENIERIA MENCION MECANICA</t>
  </si>
  <si>
    <t>INGENIERIA CIVIL QUIMICA, LICENCIATURA EN CIENCIAS DE LA INGENIERIA MENCION QUIMICA</t>
  </si>
  <si>
    <t>INGENIERIA COMERCIAL, LICENCIATURA EN CIENCIAS ECONOMICAS O LICENCIATURA EN CIENCIAS EN LA ADMINISTRACION DE EMPRESAS</t>
  </si>
  <si>
    <t>BIOLOGIA CON MENCION EN MEDIO AMBIENTE, LICENCIATURA EN CIENCIAS AMBIENTALES MENCION BIOLOGIA</t>
  </si>
  <si>
    <t>INGENIERIA DE LA MADERA, LICENCIATURA EN CIENCIAS DE LA MADERA</t>
  </si>
  <si>
    <t>INGENIERIA EN BIOTECNOLOGIA MOLECULAR, LICENCIATURA EN INGENIERIA EN BIOTECNOLOGIA MOLECULAR</t>
  </si>
  <si>
    <t>INGENIERIA EN RECURSOS NATURALES RENOVABLES, LICENCIATURA EN CIENCIAS DE LOS RECURSOS NATURALES RENOVABLES</t>
  </si>
  <si>
    <t>CURSO DE ESPECIALIZACION DE ENFERMERIA DE CUIDADOS INTENSIVOS DEL ADULTO</t>
  </si>
  <si>
    <t>LICENCIATURA EN ARTES MENCION DANZA</t>
  </si>
  <si>
    <t>LICENCIATURA EN ARTES MENCION ACTUACION TEATRAL</t>
  </si>
  <si>
    <t>LICENCIATURA EN ARTES CON MENCION ARTES PLASTICAS</t>
  </si>
  <si>
    <t>LICENCIATURA EN ARTES MENCION DISEÑO TEATRAL</t>
  </si>
  <si>
    <t>LICENCIATURA EN ARTES MENCION INTERPRETACION MUSICAL, CON ESPECIALIDAD</t>
  </si>
  <si>
    <t>LICENCIATURA EN ARTES MENCION TEORIA DE LA MUSICA</t>
  </si>
  <si>
    <t>PROGRAMA DE FORMACION AVANZADA PARA EL ODONTOLOGO GENERAL EN REHABILITACION DEL PACIENTE DESDENTADO COMPLETO POR METODOS CONVENCIONALES E IMPLANTES OSEOINTEGRADOS</t>
  </si>
  <si>
    <t>INGENIERIA DE EJECUCION TEXTIL</t>
  </si>
  <si>
    <t>ESPECIALIDAD EN ODONTOLOGIA REHABILITADORA ESTETICA</t>
  </si>
  <si>
    <t>ESPECIALIDAD EN REHABILITACION PROTESICA</t>
  </si>
  <si>
    <t>ESPECIALIDAD EN ENDOCRINOLOGIA</t>
  </si>
  <si>
    <t>ESPECIALIDAD EN MEDICINA INTENSIVA</t>
  </si>
  <si>
    <t>INGENIERIA CIVIL EN INDUSTRIAS FORESTALES</t>
  </si>
  <si>
    <t>TECNICO GUIA DE TURISMO AVENTURA (ESPECIAL)</t>
  </si>
  <si>
    <t>TECNICO SUPERIOR EN TURISMO (ESPECIAL)</t>
  </si>
  <si>
    <t>TECNICO UNIVERSITARIO EN TELECOMUNICACIONES</t>
  </si>
  <si>
    <t>INGENIERIA AGROPECUARIA</t>
  </si>
  <si>
    <t>TECNICO UNIVERSITARIO EN TECNOLOGIA ENERGETICA</t>
  </si>
  <si>
    <t>INGENIERIA EN EJECUCION AGROPECUARIA</t>
  </si>
  <si>
    <t>PEDAGOGIA EN HISTORIA Y CIENCIA SOCIALES PARA ENSENANZA MEDIA</t>
  </si>
  <si>
    <t>TECNICO EN GUIA DE TURISMO</t>
  </si>
  <si>
    <t>PLAN COMUN TECNOLOGIAS</t>
  </si>
  <si>
    <t>PLAN COMUN CONDUCENTE A LOS SIGUIENTES TITULOS Y ESPECIALIDADES</t>
  </si>
  <si>
    <t>EDUCACION PARVULARIA Y PSICOPEDAGOGIA</t>
  </si>
  <si>
    <t>TECNOLOGIA MEDICA /IMAGENOLOGIA Y RADIOTERAPIA</t>
  </si>
  <si>
    <t>TECNOLOGIA MEDICA /OFTALMOLOGIA</t>
  </si>
  <si>
    <t>PEDAGOGIA EN INGLES MENCION TRADUCCION E INTERPRETARIADO CONSECUTIVO</t>
  </si>
  <si>
    <t>TECNICO DE NIVEL SUPERIOR ASISTENTE GERENCIAL - FORMACION BILINGÜE</t>
  </si>
  <si>
    <t>TECNICO UNIVERSITARIO EN ADMINISTRACION DE EMPRESAS MENCION MARKETING Y GESTION COMERCIAL</t>
  </si>
  <si>
    <t>TECNICO DE NIVEL SUPERIOR CONTABILIDAD GENERAL</t>
  </si>
  <si>
    <t>TECNICO DE NIVEL SUPERIOR RELACIONES PUBLICAS-PRODUCCION DE EVENTOS</t>
  </si>
  <si>
    <t>INGENIERIA CIVIL EN SONIDO</t>
  </si>
  <si>
    <t>TECNICO DE NIVEL SUPERIOR ELECTRONICA INDUSTRIAL</t>
  </si>
  <si>
    <t>TECNICO UNIVERSITARIO EN ACTIVIDAD FISICA Y DEL DEPORTE</t>
  </si>
  <si>
    <t>TECNICO UNIVERSITARIO ASISTENTE JURIDICO</t>
  </si>
  <si>
    <t>TECNICO DE NIVEL SUPERIOR ASISTENTE DE LA EDUCACION DE NT1 A NB4</t>
  </si>
  <si>
    <t>TECNICO UNIVERSITARIO EN OPTICA</t>
  </si>
  <si>
    <t>TECNICO UNIVERSITARIO EN GESTION ADMINISTRATIVA</t>
  </si>
  <si>
    <t>LICENCIATURA EN EDUCACION Y PEDAGOGIA EN EDUCACION GENERAL BASICA CON MENCION EN RELIGION EVANGELICA</t>
  </si>
  <si>
    <t>LICENCIATURA EN MUSICA Y DIRECCION DE AGRUPACIONES MUSICALES E INSTRUMENTALES</t>
  </si>
  <si>
    <t>PEDAGOGIA EN EDUCACION BASICA CON MENCION EDUCACION RURAL Y DESARROLLO</t>
  </si>
  <si>
    <t>PROFESOR DE EDUCACION GENERAL BASICA, LICENCIADO EN EDUCACION</t>
  </si>
  <si>
    <t>INGENIERIA EJECUCION EN ADMINISTRACION DE EMPRESAS PARA TECNICOS EN ADMINISTRACION DE EMPRESAS</t>
  </si>
  <si>
    <t>TECNICO UNIVERSITARIO EN COMERCIO EXTERIOR</t>
  </si>
  <si>
    <t>DISEÑADOR CROSSMEDIA (CONTINUIDAD PARA TECNICO EN DISEÑO)</t>
  </si>
  <si>
    <t>TECNICO UNIVERSITARIO EN DISEÑO GRAFICO DIGITAL</t>
  </si>
  <si>
    <t>INGENIERIA EJECUCION EN INFORMATICA PARA TECNICOS EN COMPUTACION</t>
  </si>
  <si>
    <t>TECNOLOGO EN ALIMENTOS(CONTINUIDAD PARA TECNICOS EN ALIMENTOS)</t>
  </si>
  <si>
    <t>INGENIERIA DE EJECUCION EN INFORMATICA PARA TECNICOS EN COMPUTACION E INFORMATICA</t>
  </si>
  <si>
    <t>CONSTRUCCION CIVIL (CONTINUIDAD PARA TECNICOS EN CONSTRUCCION)</t>
  </si>
  <si>
    <t>TECNOLOGO EN ALIMENTOS(CONTINUIDAD PARA TECNICOS)</t>
  </si>
  <si>
    <t>INGENIERIA EJECUCION EN ADMINISTRACION DE EMPRESAS(EDUC. A DISTANCIA)</t>
  </si>
  <si>
    <t>EDUCACION PARVULARIA PARA TECNICOS EN EDUC. PARVULARIA</t>
  </si>
  <si>
    <t>TECNICO UNIVERSITARIO EN AGRONEGOCIOS</t>
  </si>
  <si>
    <t>INGENIERIA DE EJECUCION DE EMPRESAS CONTINUIDAD PARA TECNICOS EN ADMINISTRACION DE EMPRESAS</t>
  </si>
  <si>
    <t>ESTUDIOS PASTORALES</t>
  </si>
  <si>
    <t>CIRUJANO DENTISTA ESPECIALISTA EN ENDODONCIA</t>
  </si>
  <si>
    <t>CIRUJANO DENTISTA ESPECIALISTA EN PERIODONCIA E IMPLANTOLOGIA ORAL</t>
  </si>
  <si>
    <t>CIRUJANO DENTISTA ESPECIALISTA EN REHABILITACION ORAL CON MENCION EN PROTESIS</t>
  </si>
  <si>
    <t>ESPECIALISTA EN CIRUGIA BUCAL Y CIRUGIA MAXILO FACIAL</t>
  </si>
  <si>
    <t>ESPECIALISTA EN ODONTOPEDIATRIA</t>
  </si>
  <si>
    <t>ESPECIALISTA EN ORTODONCIA</t>
  </si>
  <si>
    <t>ESPECIALISTA EN REHABILITACION ORAL AVANZADA E IMPLANTOLOGIA</t>
  </si>
  <si>
    <t>MEDICO ESPECIALISTA EN CIRUGIA VASCULAR</t>
  </si>
  <si>
    <t>MATRONA ESPECIALISTA EN PERINATOLOGIA</t>
  </si>
  <si>
    <t>MEDICO ESPECIALISTA EN ANATOMIA PATOLOGICA</t>
  </si>
  <si>
    <t>MEDICO ESPECIALISTA EN MEDICINA FAMILIAR</t>
  </si>
  <si>
    <t>MEDICO ESPECIALISTA EN OTORRINOLARINGOLOGIA</t>
  </si>
  <si>
    <t>MEDICO ESPECIALISTA EN OBSTETRICIA Y GINECOLOGIA</t>
  </si>
  <si>
    <t>MEDICO ESPECIALISTA EN TRAUMATOLOGIA Y ORTOPEDIA</t>
  </si>
  <si>
    <t>MEDICO ESPECIALISTA EN PSIQUIATRIA</t>
  </si>
  <si>
    <t>MEDICO ESPECIALISTA EN ANESTESIOLOGIA</t>
  </si>
  <si>
    <t>MEDICO ESPECIALISTA EN IMAGENOLOGIA DIAGNOSTICA Y TERAPEUTICA</t>
  </si>
  <si>
    <t>MEDICO ESPECIALISTA EN NEONATOLOGIA</t>
  </si>
  <si>
    <t>MEDICO ESPECIALISTA EN ORTOPEDIA Y CIRUGIA INFANTIL</t>
  </si>
  <si>
    <t>MEDICO ESPECIALISTA EN PEDIATRIA</t>
  </si>
  <si>
    <t>ENFERMERA ESPECIALISTA EN DIALISIS Y TRASPLANTE RENAL</t>
  </si>
  <si>
    <t>ENFERMERA ESPECIALISTA EN ENFERMERIA EN CUIDADOS INTENSIVOS DEL ADULTO</t>
  </si>
  <si>
    <t>ESPECIALIZACION EN ENFERMERIA EN NEONATOLOGIA</t>
  </si>
  <si>
    <t>ESPECIAL DE ASIGNATURAS</t>
  </si>
  <si>
    <t>INGENIERIA EN ACUICULTURA O INGENIERIA PESQUERA (INGRESO COMUN)</t>
  </si>
  <si>
    <t>PROGRAMA DE ESPECIALIZACION EN ENFERMERIA EN SALUD FAMILIAR Y COMUNITARIA</t>
  </si>
  <si>
    <t>ZOOTECNIA EN RUMIANTES</t>
  </si>
  <si>
    <t>ESPECIALIZACION EN ENFERMERIA EN SALUD FAMILIAR Y COMUNITARIA</t>
  </si>
  <si>
    <t>ESPECIALIZACION EN GESTION Y DESARROLLO AGRICOLA</t>
  </si>
  <si>
    <t>ESPECIALIZACION EN FISIOLOGIA VEGETAL</t>
  </si>
  <si>
    <t>ESPECIALIZACION EN MEJORAMIENTO VEGETAL</t>
  </si>
  <si>
    <t>ESPECIALISTA EN ADMINISTRACION EDUCACIONAL</t>
  </si>
  <si>
    <t>ESPECIALISTA EN ECOLOGIA Y EDUCACION AMBIENTAL</t>
  </si>
  <si>
    <t>ESPECIALIZACION EN FORTALECIMIENTO DE LA CAPACIDAD RESOLUTIVA PARA MEDICOS DE ATENCION PRIMARIA DE SALUD</t>
  </si>
  <si>
    <t>ESPECIALIZACION EN CIENCIAS Y TECNOLOGIA DE LA LECHE</t>
  </si>
  <si>
    <t>GEOGRAFIA LICENCIATURA EN GEOGRAFIA Y PLANIFICACION TERRITORIAL</t>
  </si>
  <si>
    <t>LICENCIATURA EN ARTES MENCION PINTURA</t>
  </si>
  <si>
    <t>CIENCIA POLITICA Y GESTION PUBLICA</t>
  </si>
  <si>
    <t>TECNICO DE NIVEL SUPERIOR EN ADMINISTRACION DE EMPRESAS MENCION TECNOLOGIA DE LA INFORMATICA</t>
  </si>
  <si>
    <t>TECNICO EN COMERCIO INTERNACIONAL MENCION TRATADOS DE LIBRE COMERCIO</t>
  </si>
  <si>
    <t>TECNICO EN GESTION DE SERVICIOS FINANCIEROS CON ESPECIALIDAD</t>
  </si>
  <si>
    <t>TECNICO DE NIVEL SUPERIOR EN REDES CUMPUTACIONALES</t>
  </si>
  <si>
    <t>INSTRUCCION TEATRAL</t>
  </si>
  <si>
    <t>PROGRAMA ESPECIAL DE TITULACION DE ACTOR PROFESIONAL</t>
  </si>
  <si>
    <t>TECNICO DE NIVEL SUPERIOR EN EDUCACION BASICA DE PRIMER CICLO</t>
  </si>
  <si>
    <t>TECNICO DE NIVEL SUPERIOR EN PREPARACION FISICA Y ENTRENAMIENTO PERSONAL</t>
  </si>
  <si>
    <t>TEOLOGIA BIBLICA</t>
  </si>
  <si>
    <t>INGENIERIA DE EJECUCION EN MECANICA AUTOMOTRIZ Y AUTOTRONICA</t>
  </si>
  <si>
    <t>INGENIERIA DE EJECUCION EN ELECTRICIDAD Y ELECTRONICA</t>
  </si>
  <si>
    <t>INGENIERIA DE EJECUCION EN AUTOMATIZACION DE PROCESOS INDUSTRIALES</t>
  </si>
  <si>
    <t>TECNICO EN RESTAURACION</t>
  </si>
  <si>
    <t>INGENIERIA DE EJECUCION EN ADMINISTRACION TURISTICA</t>
  </si>
  <si>
    <t>INGENIERIA EN ADMINISTRACION TURISTICA</t>
  </si>
  <si>
    <t>TURISMO TECNICO MENCION EMPRESAS DE VIAJES</t>
  </si>
  <si>
    <t>INGENIERIA DE EJECUCION EN NEGOCIOS INTERNACIONALES</t>
  </si>
  <si>
    <t>INGENIERIA DE EJECUCION EN ADMINISTRACION HOTELERA</t>
  </si>
  <si>
    <t>INGENIERIA DE EJECUCION EN MARKETING.PEV</t>
  </si>
  <si>
    <t>INGENIERIA DE EJECUCION EN ADMINISTRACION DE RECURSOS HUMANOS.PEV</t>
  </si>
  <si>
    <t>INGENIERIA EN GESTION DE TECNOLOGIAS DE INFORMACION</t>
  </si>
  <si>
    <t>INGENIERIA DE EJECUCION EN MARKETING</t>
  </si>
  <si>
    <t>INGENIERIA DE EJECUCION EN ADMINISTRACION.PEV</t>
  </si>
  <si>
    <t>INGENIERIA DE EJECUCION EN CONSTRUCCION</t>
  </si>
  <si>
    <t>TECNICO EN CONSTRUCCION MENCION EDIFICACION</t>
  </si>
  <si>
    <t>TECNICO EN SOLDADURA INDUSTRIAL</t>
  </si>
  <si>
    <t>PUBLICIDAD TECNICA MENCION PRODUCCION DIGITAL</t>
  </si>
  <si>
    <t>INGENIERIA EN ADMINISTRACION DE EMPRESAS TURISTICAS Y HOTELERAS</t>
  </si>
  <si>
    <t>GESTION Y SUPERVISION DE VENTAS RETAIL</t>
  </si>
  <si>
    <t>PRODUCCION DE SISTEMAS MULTIMEDIA E INTERNET</t>
  </si>
  <si>
    <t>TECNICO EN SERVICIOS PARA EL ADULTO MAYOR</t>
  </si>
  <si>
    <t>GESTION DE MANTENIMIENTO PRODUCTIVO</t>
  </si>
  <si>
    <t>ADMINISTRACION DE RECURSOS TURISTICOS MENCION ECOTURISMO</t>
  </si>
  <si>
    <t>OPERADOR DE EQUIPOS INDUSTRIALES</t>
  </si>
  <si>
    <t>TECNICO EN ELECTRICIDAD DE POTENCIA</t>
  </si>
  <si>
    <t>TECNICO EN GESTION Y PRODUCCION DE PROYECTOS CULTURALES</t>
  </si>
  <si>
    <t>DISEÑO DE ARQUITECTURA DE INTERIORES</t>
  </si>
  <si>
    <t>DISEÑO DE ARQUITECTURA DE INTERIORES Y DECORACION</t>
  </si>
  <si>
    <t>TECNICO DE NIVEL SUPERIOR EN PRODUCCION DE EVENTOS</t>
  </si>
  <si>
    <t>TECNOLOGIA EN DISEÑO DE ARQUITECTURA DE INTERIORES Y DECORACION</t>
  </si>
  <si>
    <t>DISEÑO DE ARQUITECTURA DEL PAISAJE</t>
  </si>
  <si>
    <t>TECNOLOGIA EN ARQUITECTURA DEL PAISAJE</t>
  </si>
  <si>
    <t>INGENIERIA DE EJECUCION EN REDES MENCION TELECOMUNICACIONES</t>
  </si>
  <si>
    <t>TECNICO EN DISEÑO WEB Y MULTIMEDIA</t>
  </si>
  <si>
    <t>RELACIONES PUBLICAS-PE</t>
  </si>
  <si>
    <t>TECNICO EN ENFERMERIA MENCION SALUD MENTALAA</t>
  </si>
  <si>
    <t>INGENIERIA EJECUCION EN COMPUTACION E INFORMATICA</t>
  </si>
  <si>
    <t>TECNICO DENTAL</t>
  </si>
  <si>
    <t>ADMINISTRACION COMERCIAL, MENCION VENTAS</t>
  </si>
  <si>
    <t>ASISTENTE DE EDUCACION</t>
  </si>
  <si>
    <t>TECNICO EN PREVENCION Y REHABILITACION PSICOSOCIAL, MENCION DROGADICCION</t>
  </si>
  <si>
    <t>SOPORTE DE SERVICIOS DE TELECOMUNICACIONES</t>
  </si>
  <si>
    <t>CONSTRUCCION Y ADMINISTRACION DE REDES ANALOGICAS Y DIGITALES</t>
  </si>
  <si>
    <t>P/E INGENIERIA EN TURISMO, PARA TECNICOS</t>
  </si>
  <si>
    <t>INGENIERIA EN ADMINISTRACION DE EMPRESAS, MENCION GESTION BANCARIA</t>
  </si>
  <si>
    <t>TECNICO EN GESTION BANCARIA E INSTITUCIONES FINANCIERAS</t>
  </si>
  <si>
    <t>COMUNICACION GRAFICA</t>
  </si>
  <si>
    <t>PREPARADOR FISICO Y DEPORTIVO</t>
  </si>
  <si>
    <t>TECNICO DE NIVEL SUPERIOR EN CONTABILIDAD GENERAL CON MENCION TRIBUTARIA</t>
  </si>
  <si>
    <t>ADMINISTRACION DE EMPRESAS CON MENCION EN GESTION FINANCIERA</t>
  </si>
  <si>
    <t>TECNICO EN TRADUCCION INGLES - ESPAÑOL</t>
  </si>
  <si>
    <t>TECNICO DE NIVEL SUPERIOR EN CONTROL Y GESTION CALIDAD</t>
  </si>
  <si>
    <t>INGENIERIA DE EJECUCION EN INFORMATICA (CONTINUIDAD)</t>
  </si>
  <si>
    <t>INGENIERIA EN ADMINISTRACION PUBLICA, CONTINUIDAD</t>
  </si>
  <si>
    <t>TECNICO DE NIVEL SUPERIOR EN TRABAJO SOCIAL MENCION EDUCACION</t>
  </si>
  <si>
    <t>TRABAJO SOCIAL ,CONTINUIDAD</t>
  </si>
  <si>
    <t>INGENIERIA EN PREVENCION DE RIESGOS CON MENCION</t>
  </si>
  <si>
    <t>INGENIERIA EN ADMINISTRACION CON MENCION</t>
  </si>
  <si>
    <t>INGENIERIA EN COMERCIO Y NEGOCIOS INTERNACIONALES</t>
  </si>
  <si>
    <t>TECNICO DE NIVEL SUPERIOR EN COMERCIO EXTERIOR Y RELACIONES INTERNACIONALES</t>
  </si>
  <si>
    <t>TECNICO EN GESTION DE PRODUCTOS Y SERVICIOS FINANCIEROS</t>
  </si>
  <si>
    <t>ADMINISTRACION DE EMPRESAS MENCION LOGISTICA.PEV</t>
  </si>
  <si>
    <t>TURISMO TECNICO MENCION TRAFICO Y CARGA AEREA</t>
  </si>
  <si>
    <t>ADMINISTRACION BANCARIA.PEV</t>
  </si>
  <si>
    <t>PROGRAMACION Y DISEÑO INFORMATICO</t>
  </si>
  <si>
    <t>TECNICO EN TELECOMUNICACIONES CONECTIVIDAD Y REDES</t>
  </si>
  <si>
    <t>PROGRAMACION EN COMPUTACION</t>
  </si>
  <si>
    <t>ELECTRONICA</t>
  </si>
  <si>
    <t>TECNICO DE NIVEL SUPERIOR EN TRANSPORTE MENCION. TRANSPORTE TERRESTRE, TRANSPORTE MARITIMO, TRANSPORTE AEREO</t>
  </si>
  <si>
    <t>TECNICO DE NIVEL SUPERIOR EN PROGRAMACION Y DISEÑO INFORMATICO</t>
  </si>
  <si>
    <t>PUBLICIDAD CON MENCION EN GRAFICA</t>
  </si>
  <si>
    <t>COMPUTACION</t>
  </si>
  <si>
    <t>SECRETARIADO EJECUTIVO MENCION COMPUTACION</t>
  </si>
  <si>
    <t>TRADUCCION E INTERPRETACION DE CONTACTO</t>
  </si>
  <si>
    <t>TECNICO ASISTENTE DE ARQUITECTURA</t>
  </si>
  <si>
    <t>TECNICO PREPARADOR FISICO, DEPORTE Y RECREACION</t>
  </si>
  <si>
    <t>TECNICO EN AGRICULTURA ORGANICA</t>
  </si>
  <si>
    <t>TECNICO EN ADMINISTRACION DE EMPRESAS MENCION RETAIL</t>
  </si>
  <si>
    <t>TECNICO EN INFORMATICA ESPECIALIZACION EN DESARROLLO DE SOFTWARE Y MULTIMEDIA</t>
  </si>
  <si>
    <t>TECNICO EN PRODUCCION SERVICIO Y MARKETING DEL VINO</t>
  </si>
  <si>
    <t>TECNICO EN TURISMO AVENTURA</t>
  </si>
  <si>
    <t>TECNICO EN ADMINISTRACION DE EMPRESAS MENCION JUDICIAL</t>
  </si>
  <si>
    <t>SECRETARIADO EJECUTIVO MENCION INFORMATICA</t>
  </si>
  <si>
    <t>TECNICO EN ASISTENTE DE EDUCACION</t>
  </si>
  <si>
    <t>MUSICO MENCION DIRECCION Y GESTION EN CONJUNTO Y BANDAS INSTRUMENTALES JUVENILES</t>
  </si>
  <si>
    <t>TECNICO EN DEPORTES Y RECREACION</t>
  </si>
  <si>
    <t>TECNICO EN AGRONEGOCIOS</t>
  </si>
  <si>
    <t>CONTROL DE CALIDAD</t>
  </si>
  <si>
    <t>TECNICO DE NIVEL SUPERIOR EN PUBLICIDAD</t>
  </si>
  <si>
    <t>ADMINISTRACION DE EMPRESAS M. MARKETING Y VENTAS</t>
  </si>
  <si>
    <t>ADMINISTRACION DE EMPRESAS M. CONTABILIDAD Y FINANZAS</t>
  </si>
  <si>
    <t>TECNICO DISEÑO GRAFICO Y PRODUCCION DIGITAL</t>
  </si>
  <si>
    <t>TECNICO EN VENTAS</t>
  </si>
  <si>
    <t>SERVICIOS HOTELEROS Y DE RESTAURANTE</t>
  </si>
  <si>
    <t>DESARROLLO TURISTICO</t>
  </si>
  <si>
    <t>ELECTRONICA Y CONTROL INDUSTRIAL</t>
  </si>
  <si>
    <t>TECNICO EN SALMONICULTURA</t>
  </si>
  <si>
    <t>ADMINISTRACION CONTABLE Y FINANCIERA</t>
  </si>
  <si>
    <t>VENTAS Y MARKETING</t>
  </si>
  <si>
    <t>GESTION EMPRESARIAL</t>
  </si>
  <si>
    <t>TECNICO EN ELECTRONICA Y AUTOMATIZACION</t>
  </si>
  <si>
    <t>ELECTRICIDAD INDUSTRIAL</t>
  </si>
  <si>
    <t>INFORMATICA</t>
  </si>
  <si>
    <t>GESTION AGROPECUARIA</t>
  </si>
  <si>
    <t>ARTIFICE DEL FUEGO CON ESPECIALIZACION EN CERAMICA O VIDRIO O JOYERIA</t>
  </si>
  <si>
    <t>TECNICO ARTIFICE EN IMAGEN DIGITAL</t>
  </si>
  <si>
    <t>TECNICO EN DISCIPLINAS DE EDUCACION CORPORAL</t>
  </si>
  <si>
    <t>TECNICO DE NIVEL SUPERIOR EN GESTION MUNICIPAL</t>
  </si>
  <si>
    <t>TECNICO NIVEL SUPERIOR EN PRODUCCION GRAFICA DIGITAL</t>
  </si>
  <si>
    <t>TECNICO DE NIVEL SUPERIOR EN DISEÑO Y PRODUCCION DIGITAL MULTIMEDIAL</t>
  </si>
  <si>
    <t>TECNICO NIVEL SUPERIOR EN TECNICO EN BIBLIOTECAS Y CENTROS DE DOCUMENTACION</t>
  </si>
  <si>
    <t>TECNICO NIVEL SUPERIOR EN COMERCIO INTERNACIONAL</t>
  </si>
  <si>
    <t>TECNICO NIVEL SUPERIOR EN CONTABILIDAD GENERAL</t>
  </si>
  <si>
    <t>IMPRESION FLEXOGRAFICA</t>
  </si>
  <si>
    <t>PUBLICIDAD TECNICA</t>
  </si>
  <si>
    <t>PROGRAMADOR COMPUTACIONAL</t>
  </si>
  <si>
    <t>ELECTROMECANICA AUTOMOTRIZ</t>
  </si>
  <si>
    <t>TECNICO ADMINISTRADOR FINANCIERO</t>
  </si>
  <si>
    <t>TECNICO EN GESTION INTEGRADA DE CALIDAD Y NORMAS</t>
  </si>
  <si>
    <t>OFICIAL GRADUADO EN INVESTIGACION CRIMINALISTICA</t>
  </si>
  <si>
    <t>INFORMATICA MENCION DESARROLLO DE APLICACIONES Y DISEÑO WEB</t>
  </si>
  <si>
    <t>INGENIERIA DE EJECUCION EN GESTION DE PERSONAS</t>
  </si>
  <si>
    <t>INGENIERIA DE EJECUCION EN GESTION DE RECURSOS NATURALES</t>
  </si>
  <si>
    <t>ADMINISTRACION DE EMPRESAS EN MARKETING Y COMUNICACION DIGITAL</t>
  </si>
  <si>
    <t>PEDAGOGIA EN EDUCACION DIFERENCIAL (SEGUNDO TITULO)</t>
  </si>
  <si>
    <t>PROSECUCION DE ESTUDIOS A ING CIVIL EN COMPUTACION E INFORMATICA</t>
  </si>
  <si>
    <t>PEDAGOGIA EN EDUCACION DIFERENCIAL (2DO TITULO) PLAN LICENCIATURA</t>
  </si>
  <si>
    <t>PEDAGOGIA EN EDUCACION GENERAL BASICA (2DO TIT) PLAN LICENCIATURA</t>
  </si>
  <si>
    <t>TECNICO DE NIVEL SUPERIOR EN ADMINISTRACION PUBLICA (LINARES)</t>
  </si>
  <si>
    <t>PROGRAMA PREPARATORIO DE ARQUITECTURA</t>
  </si>
  <si>
    <t>PEDAGOGIA EN EDUCACION GENERAL BASICA COMO SEGUNDO TITULO PARA PROFESIONALES DE LA EDUCACION</t>
  </si>
  <si>
    <t>PEDAGOGIA EN EDUCACION DIFERENCIAL E/INT D/NEC EDUC/ESP C/SEG TIT L/S</t>
  </si>
  <si>
    <t>INGENIERIA COMERCIAL RESIDENCIAL EXECUTIVE</t>
  </si>
  <si>
    <t>PROGRAMA PREPARATORIO DE DERECHO</t>
  </si>
  <si>
    <t>PEDAGOGIA EN EDUCACION PARVULARIA MENCION EXPRESION ARTISTICA</t>
  </si>
  <si>
    <t>LICENCIATURA EN COMUNICACION SOCIAL</t>
  </si>
  <si>
    <t>PROGRAMA DE CONTINUIDAD DE ESTUDIOS EN ADMINISTRACION PUBLICA</t>
  </si>
  <si>
    <t>PEDAGOGIA EN EDUCACION BASICA MENCION CIENCIAS SOCIALES, LENGUAJE Y COMUNICACION O EDUCACION MATEMATICA</t>
  </si>
  <si>
    <t>PROGRAMA ESPECIAL DE TITULACION EN PEDAGOGIA EN EDUCACION BASICA</t>
  </si>
  <si>
    <t>PEDAGOGIA EN EDUCACION DIFERENCIAL MENCION EN DIFICULTADES ESPECIFICAS Y SOCIOAFECTIVAS DEL APRENDIZAJE ESCOLAR</t>
  </si>
  <si>
    <t>PROGRAMA DE FORMACION PEDAGOGICA EN ENSEÑANZA MEDIA MENCIONES: INGLES/ HISTORIA Y CIENCIAS SOCIALES/ ARTES VISUALES/ RELIGION/ LENGUAJE Y COMUNICACION/ QUIMICA/FISICA/ MATEMATICA/ FILOSOFIA</t>
  </si>
  <si>
    <t>PROGRAMA SEGUNDA TITULACION DE EDUCACION DIFERENCIAL MENCION DISCAPACIDAD MENTAL Y TRASTORNOS DEL LENGUAJE ORAL</t>
  </si>
  <si>
    <t>TECNOLOGIA MEDICA MENCION LABORATORIO CLINICO, HEMATOLOGIA Y BANCO DE SANGRE</t>
  </si>
  <si>
    <t>TECNOLOGIA MEDICA MENCION IMAGENOLOGIA Y FISICA MEDICA</t>
  </si>
  <si>
    <t>TECNOLOGIA MEDICA MENCION OFTALMOLOGIA</t>
  </si>
  <si>
    <t>EDUCACION PARVULARIA MENCION NB1</t>
  </si>
  <si>
    <t>AGRONOMIA CONTINUIDAD PARA INGENIEROS DE EJECUCION</t>
  </si>
  <si>
    <t>AGRONOMIA CONTINUIDAD PARA TECNICOS</t>
  </si>
  <si>
    <t>INGENIERIA CIVIL EN OBRAS CIVILES CONTINUIDAD DE ESTUDIOS</t>
  </si>
  <si>
    <t>INGENIERIA COMERCIAL PARA TECNICOS</t>
  </si>
  <si>
    <t>INGENIERIA EN CONSTRUCCION CONTINUIDAD DE ESTUDIOS</t>
  </si>
  <si>
    <t>INGENIERIA EN GESTION INDUSTRIAL CON SALIDA INTERMEDIA A TECNICO EN GESTION INDUSTRIAL</t>
  </si>
  <si>
    <t>TECNICO EN ADMINISTRACION DE EMPRESAS MENCION CONTABILIDAD Y FINANZAS O RECURSOS HUMANOS</t>
  </si>
  <si>
    <t>PLANIFICACION Y GESTION TURISTICA</t>
  </si>
  <si>
    <t>LICENCIATURA EN CIENCIA POLITICA Y ADMINISTRATIVA CON MENCION EN RELACIONES INTERNACIONALES</t>
  </si>
  <si>
    <t>MBA, MENCION EN NEGOCIOS INTERNACIONALES</t>
  </si>
  <si>
    <t>QUIROPRAXIA EXECUTIVE</t>
  </si>
  <si>
    <t>LICENCIATURA EN ARTES MARCIALES EXECUTIVE</t>
  </si>
  <si>
    <t>LICENCIATURA EN ARTES MARCIALES</t>
  </si>
  <si>
    <t>ESPECIALIDAD EN MEDICINA TRADICIONAL CHINA EXECUTIVE</t>
  </si>
  <si>
    <t>ESPECIALIDAD EN MEDICINA NATURAL EXECUTIVE</t>
  </si>
  <si>
    <t>PET DE INGENIERIA CIVIL INDUSTRIAL</t>
  </si>
  <si>
    <t>PET DE INGENIERIA CIVIL EN COMPUTACION E INFORMATICA</t>
  </si>
  <si>
    <t>DISEÑO MENCION EN GRAFICO, INDUSTRIA DE INTERIORES, DE ILUMINACION ARQUITECTONICA, DE ENVASES Y EMBALAJES</t>
  </si>
  <si>
    <t>INGENIERO EN MARINA MERCANTE MENCION PUENTE O MAQUINA</t>
  </si>
  <si>
    <t>PEDAGOGIA EN EDUCACIONEDIA PARA LICENCIADOS (P.E.)</t>
  </si>
  <si>
    <t>INGENIERIA EN INDUSTRIAS ALIMENTARIAS</t>
  </si>
  <si>
    <t>INGENIERIA DE EJECUCION EN INDUSTRIAS ALIMENTARIAS</t>
  </si>
  <si>
    <t>LIC. EN QUIMICA</t>
  </si>
  <si>
    <t>PEDAGOGIA EN EDUCACION FISICA, RECREACION Y DEPORTE PARA LA EDUCACION GENERAL BASICA Y EDUCACION MEDIA</t>
  </si>
  <si>
    <t>INGENIERIA FORESTAL CONTINUIDAD DE ESTUDIOS</t>
  </si>
  <si>
    <t>INGENIERIA DE EJECUCION EN CRIMINALISTICA</t>
  </si>
  <si>
    <t>INGENIERIA EN CONSTRUCCION CIVIL</t>
  </si>
  <si>
    <t>INGENIERIA EJECUCION ELECTRICA</t>
  </si>
  <si>
    <t>LICENCIATURA EN BIOTECNOLOGIA</t>
  </si>
  <si>
    <t>PEDAGOGIA EN INGLES PARA EDUCACION MEDIA Y EDUCACION GENERAL BASICA</t>
  </si>
  <si>
    <t>CONTADOR AUDITOR - MODALIDAD E-LEARNING- PROGRAMA ESPECIAL DE TITULACION</t>
  </si>
  <si>
    <t>CONTADOR AUDITOR - PROGRAMA ESPECIAL DE TITULACION</t>
  </si>
  <si>
    <t>EDUCACION PARVULARIA BILINGÜE</t>
  </si>
  <si>
    <t>PEDAGOGIA EN INGLES PARA ENSEÑANZA BASICA</t>
  </si>
  <si>
    <t>DANZA &amp; COREOGRAFIA</t>
  </si>
  <si>
    <t>ADMINISTRACION PUBLICA MENCION E-GOVERNMENT</t>
  </si>
  <si>
    <t>PROGRAMA UNIVERSITARIO EN COMUNICACION, ADMINISTRACION Y NUEVAS TECNOLOGIAS</t>
  </si>
  <si>
    <t>PROGRAMA ESPECIAL DE TITULACION EN INGENIERIA COMERCIAL- MODALIDAD E-LEARNING</t>
  </si>
  <si>
    <t>INGENIERIA EN INFORMATICA Y MULTIMEDIA ON-LINE</t>
  </si>
  <si>
    <t>PSICOLOGIA ON-LINE</t>
  </si>
  <si>
    <t>COMUNICACION DIGITAL ANIMACION DIGITAL</t>
  </si>
  <si>
    <t>PEDAGOGIA EN HISTORIA</t>
  </si>
  <si>
    <t>PEDAGOGIA DE EDUCACION MEDIA EN BIOLOGIA Y QUIMICA</t>
  </si>
  <si>
    <t>PROGRAMA ESPECIAL DE REGULARIZACION EN DISEÑO GRAFICO</t>
  </si>
  <si>
    <t>PROGRAMA ESPECIAL DE REGULARIZACION EN TRABAJO SOCIAL</t>
  </si>
  <si>
    <t>PEDAGOGIA EN EDUCACION BASICA, CON MENCION EN MATEMATICA Y LENGUA CASTELLANA Y COMUNICACION</t>
  </si>
  <si>
    <t>PEDAGOGIA EN EDUCACION ARTISTICA EN ENSEÑANZA BASICA Y MEDIA</t>
  </si>
  <si>
    <t>GESTOR DEL ARTE Y LA CULTURA</t>
  </si>
  <si>
    <t>INGENIERIA EN GESTION DE EMPRESAS DE SERVICIO</t>
  </si>
  <si>
    <t>GESTION SOCIAL E INTEGRACION DEL ADULTO MAYOR</t>
  </si>
  <si>
    <t>TECNICO DE NIVEL SUPERIOR EN CONECTIVIDAD Y REDES</t>
  </si>
  <si>
    <t>LICENCIATURA EN CIENCIAS DE LA ACTIVIDAD FISICA (CONDUCENTE AL TIT. DE PROFESOR DE ESTADO DE EDUCACION FISICA O ENTRENADOR DEPORTIVO O TERAPEUTA EN ACTIVIDAD FISICA Y SALUD)</t>
  </si>
  <si>
    <t>P/E PEDAGOGIA EN INGLES</t>
  </si>
  <si>
    <t>P/E PEDAGOGIA EN MATEMATICA Y COMPUTACION</t>
  </si>
  <si>
    <t>P/E PEDAGOGIA EN QUIMICA Y BIOLOGIA</t>
  </si>
  <si>
    <t>P/E PEDAGOGIA EN FISICA Y MATEMATICA</t>
  </si>
  <si>
    <t>INGENIERIA DE EJECUCION EN CLIMATIZACION</t>
  </si>
  <si>
    <t>LICENCIATURA EN CIENCIAS DE LA COMPUTACION</t>
  </si>
  <si>
    <t>LICENCIATURA EN LINGÜISTICA APLICADA A LA TRADUCCION MENCION INGLES Y JAPONES O MENCION INGLES PORTUGUES</t>
  </si>
  <si>
    <t>PEDAGOGIA PARA LA FORMACION PROFESIONAL</t>
  </si>
  <si>
    <t>ESPECIALIDAD EN ODONTOLOGIA PREVENTIVA</t>
  </si>
  <si>
    <t>QUIMICO AMBIENTAL</t>
  </si>
  <si>
    <t>LICENCIATURA EN FISICA MENCION ASTONOMIA/FISICA ESPACIAL/FISICA APLICADA</t>
  </si>
  <si>
    <t>TECNICO EN JARDINERIA Y HORTICULTURA</t>
  </si>
  <si>
    <t>TECNICO UNIVERSITARIO EN RECURSOS ENERGETICOS</t>
  </si>
  <si>
    <t>TECNICO EN ADMINISTRACION DE EMPRESAS MENCION INFORMATICA</t>
  </si>
  <si>
    <t>TECNICO EN CONSTRUCCION DE OBRAS MENORES</t>
  </si>
  <si>
    <t>TECNICO UNIVERSITARIO EN PROCESOS INDUSTRIALES</t>
  </si>
  <si>
    <t>TECNICO DE NIVEL SUPERIOR ADMINISTRACION DE REDES DE COMPUTADORES</t>
  </si>
  <si>
    <t>TECNICO DE NIVEL SUPERIOR ASISTENTE EN LOGISTICA Y OPERACIONES PORTUARIAS</t>
  </si>
  <si>
    <t>TECNICO DE NIVEL SUPERIOR RELACIONES PUBLICAS - PRODUCCION DE EVENTOS</t>
  </si>
  <si>
    <t>PEDAGOGIA EN RELIGION CATOLICA Y MORAL</t>
  </si>
  <si>
    <t>LICENCIATURA EN EDUCACION Y PEDAGOGIA EN EDUCACION MEDIA EN RELIGION EVANGELICA</t>
  </si>
  <si>
    <t>PROGRAMA DE TECNICO DE NIVEL SUPERIOR EN COMERCIO EXTERIOR CON MENCION EN ALEMAN</t>
  </si>
  <si>
    <t>PROGRAMA DE TECNICO DE NIVEL SUPERIOR EN ASISTENTE DE GERENCIA CON MENCION EN ALEMAN</t>
  </si>
  <si>
    <t>PROGRAMA DE TECNICO DE NIVEL SUPERIOR EN TURISMO CON MENCION EN ALEMAN</t>
  </si>
  <si>
    <t>EDUCACION TECNICO PROFESIONAL DE ADULTOS</t>
  </si>
  <si>
    <t>INGENIERIA (E ) EN GESTION ADMINISTRATIVA</t>
  </si>
  <si>
    <t>LICENCIATURA EN EDUCACION DE LAS ARTES PLASTICAS Y PEDAGOGIA EN ARTES PLASTICAS</t>
  </si>
  <si>
    <t>LICENCIATURA EN EDUCACION-PEDAGOGIA EDUCACION GENERAL BASICA</t>
  </si>
  <si>
    <t>PEDAGOGIA EN FISICA Y COMPUTACION</t>
  </si>
  <si>
    <t>INGENIERIA EJECUCION EN ADMINISTRACION DE EMPRESAS PARA TECNICOS</t>
  </si>
  <si>
    <t>DISEÑADOR CROSSMEDIA</t>
  </si>
  <si>
    <t>TECNICO EN DISEÑO GRAFICO DIGITAL</t>
  </si>
  <si>
    <t>TECNICO JUDICIAL</t>
  </si>
  <si>
    <t>DISEÑADOR CROSMEDIA PROFESIONAL</t>
  </si>
  <si>
    <t>TECNICO EN RECURSOS MARINOS</t>
  </si>
  <si>
    <t>PEDAGOGIA EN EDUCACION MEDIA EN ARTES MENCIONES: MUSICA Y ARTES VISUALES</t>
  </si>
  <si>
    <t>INGENIERIA EJECUCION EN INFORMATICA Y MULTIMEDIOS</t>
  </si>
  <si>
    <t>INGENIERIA DE EJECUCION DE EMPRESAS CONTINUIDAD PARA TECNICOS</t>
  </si>
  <si>
    <t>GEOMATICA</t>
  </si>
  <si>
    <t>TECNICO DE NIVEL SUPERIOR EN GESTION PUBLICA C/ MENCION GESTION MUNICIPAL</t>
  </si>
  <si>
    <t>INGENIERIA EJECUCION INDUSTRIAL (A)</t>
  </si>
  <si>
    <t>INGENIERIA EJECUCION EN TRANSPORTE Y TRANSITO</t>
  </si>
  <si>
    <t>PROGRAMA DE SUBESPECIALIDAD MEDICA EN NUTRICION Y DIABETES</t>
  </si>
  <si>
    <t>PEDAGOGIA EN RELIGION Y MORAL Y/O BACHILLERATO Y LICENCIATURA EN CIENCIAS RELIGIOSAS</t>
  </si>
  <si>
    <t>ZOOTECNIA DEL BOVINO</t>
  </si>
  <si>
    <t>LICENCIATURA EN CIENCIAS CON M/BIOLOGIA M/FISICA M/QUIMICA M/MATEMATICA. PEDAGOGIA EN: BIOLOGIA QUIMICA MATEMATICA FISICA. BIOLOGO QUIMICO</t>
  </si>
  <si>
    <t>TRADUCCION BILINGÜE</t>
  </si>
  <si>
    <t>PEDAGOGIA EN EDUCACION BASICA CON ESPECIALIZACION EN LENGUAJE Y CIENCIAS SOCIALES O CON ESPECIALIZACION EN MATEMATICA Y CIENCIAS NATURALES</t>
  </si>
  <si>
    <t>PLAN COMUN QUIMICA</t>
  </si>
  <si>
    <t>PSICOLOGIA CON MENCION PSICOLOGIA DE LA SALUD-PSICOLOGIA EDUCACIONAL</t>
  </si>
  <si>
    <t>EDUCACION ESPECIAL CON MENCION TRASTORNOS ESPECIFICOS DEL APRENDIZAJE/RETARDO MENTAL</t>
  </si>
  <si>
    <t>PEDAGOGIA GENERAL BASICA MENCION MATEMATICA CIENCIAS LENGUAJE Y COMUNICACION</t>
  </si>
  <si>
    <t>PEDAGOGIA EN EDUCACION PARVULARIA MENCION: INGLES, LENGUAJE Y COMUNICACION INICIAL, MATEMATICA INICIAL</t>
  </si>
  <si>
    <t>PEDAGOGIA EN EDUCACION MEDIA EN MATEMATICAS</t>
  </si>
  <si>
    <t>TECNICO NIVEL SUPERIOR EN EDUCACION SOCIAL</t>
  </si>
  <si>
    <t>TRADUCTOR E INTERPRETE INGLES/ESPAÑOL</t>
  </si>
  <si>
    <t>TECNICO EN GESTION DE RECURSOS HUMANOS DE NIVEL SUPERIOR</t>
  </si>
  <si>
    <t>TECNICO EN GESTION FINANCIERA DE NIVEL SUPERIOR</t>
  </si>
  <si>
    <t>TECNICO EN GESTION DE MARKETING DE NIVEL SUPERIOR</t>
  </si>
  <si>
    <t>TECNICO EN COMERCIO EXTERIOR DE NIVEL SUPERIOR</t>
  </si>
  <si>
    <t>TECNICO DE GESTION FINANCIERA DE NIVEL SUPERIOR</t>
  </si>
  <si>
    <t>TECNICO EN GESTION JUDICIAL</t>
  </si>
  <si>
    <t>TECNICO EN ENERGIAS RENOVABLES DE NIVEL SUPERIOR</t>
  </si>
  <si>
    <t>TECNICO DE ENFERMERIA DE NIVEL SUPERIOR MENCION HOSPITALARIA</t>
  </si>
  <si>
    <t>TECNICO DE ENFERMERIA DE NIVEL SUPERIOR CON MENCIONES</t>
  </si>
  <si>
    <t>INGENIERIA EN INFRAESTRUCTURALTURA Y PLATAFORMAS TECNOLOGICAS</t>
  </si>
  <si>
    <t>ADMINISTRADORES DE ORGANIZACIONES SOCIALES Y COMUNITARIAS</t>
  </si>
  <si>
    <t>PEDAGOGIA EN EDUCACION GENERAL BASICA MENCION EDUCACION FISICA</t>
  </si>
  <si>
    <t>PSICOPEDAGOGIA MENCION EDUCACION PARVULARIA</t>
  </si>
  <si>
    <t>TECNICO DEPORTIVO MENCION DEPORTES NAUTICOS</t>
  </si>
  <si>
    <t>TECNICO EN ADMINISTRACION DE EMPRESAS TURISTICAS</t>
  </si>
  <si>
    <t>TECNICO EN ADMINISTRACION EMPRESAS GASTRONOMICAS</t>
  </si>
  <si>
    <t>TECNICO EN ADMINISTRACION Y GESTION EN SALUD</t>
  </si>
  <si>
    <t>TECNICO EN AUTOMATIZACION INDUSTRIAL</t>
  </si>
  <si>
    <t>TECNICO EN COMUNICACION AUDIOVISUAL MENCION CAMARA</t>
  </si>
  <si>
    <t>TECNICO EN COMUNICACION AUDIOVISUAL MENCION EDICION</t>
  </si>
  <si>
    <t>TECNICO EN ENFERMERIA COMUNIDAD Y FAMILIA</t>
  </si>
  <si>
    <t>TECNICO EN ESTETICA FACIAL Y CORPORAL</t>
  </si>
  <si>
    <t>TECNICO EN ESTETICA INTEGRAL MENCION COSMETOLOGIA</t>
  </si>
  <si>
    <t>TECNICO EN GASTRONOMIA TRADICIONAL INTERCULTURAL</t>
  </si>
  <si>
    <t>TECNICO EN GESTION INDUSTRIAL</t>
  </si>
  <si>
    <t>TECNICO EN GESTION TECNOLOGICA</t>
  </si>
  <si>
    <t>TECNICO EN SALUD NATURAL INTERCULTURAL</t>
  </si>
  <si>
    <t>PSICOPEDAGOGIA EN MENCION EDUCACION DIFERENCIAL</t>
  </si>
  <si>
    <t>TECNICO ASISTENTE DEL EDUCADOR DE PARVULOS</t>
  </si>
  <si>
    <t>TECNICO ASISTENTE DEL EDUCADOR DIFERENCIAL</t>
  </si>
  <si>
    <t>TECNICO EN PRODUCCION AUDIOVISUAL CON MENCION EN EDICION</t>
  </si>
  <si>
    <t>ASISTENTE DENTAL</t>
  </si>
  <si>
    <t>TECNICO DE NIVEL SUPERIOR EN ADMINISTRACION CONTABLE</t>
  </si>
  <si>
    <t>TECNICO EN ASISTENTE DE EDUCACION DIFERENCIAL</t>
  </si>
  <si>
    <t>TECNICO EN GESTION DE SISTEMAS DE CALIDAD INDUSTRIAL</t>
  </si>
  <si>
    <t>INGENIERIA EN CRIMINALISTICA</t>
  </si>
  <si>
    <t>INGENIERIA DE EJECUCION EN GESTION DE RECURSOS HUMANOS</t>
  </si>
  <si>
    <t>INGENIERIA DE EJECUCION EN GESTION DE EMPRESAS</t>
  </si>
  <si>
    <t>OPERADOR DE EQUIPOS DE LA MADERA</t>
  </si>
  <si>
    <t>TECNICO OPERADOR DE EQUIPOS INDUSTRIALES</t>
  </si>
  <si>
    <t>TECNICO EN PRODUCCION GASTRONOMICA</t>
  </si>
  <si>
    <t>PUBLICIDAD MENCION COMUNICACION ESTRATEGICA CREATIVA</t>
  </si>
  <si>
    <t>TECNICO DE NIVEL SUPERIOR EN DISEÑO DE AMBIENTES</t>
  </si>
  <si>
    <t>TECNOLOGIA DE MEDIOS AUDIOVISUALES</t>
  </si>
  <si>
    <t>DISEÑO GRAFICO Y PUBLICITARIO</t>
  </si>
  <si>
    <t>INGENIERIA DE EJECUCION EN COMERCIO INTERNACIONAL PET</t>
  </si>
  <si>
    <t>ASISTENTE COMPUTACIONAL BILINGÜE</t>
  </si>
  <si>
    <t>COMERCIO EXTERIOR PET</t>
  </si>
  <si>
    <t>CONTABILIDAD GENERAL PET</t>
  </si>
  <si>
    <t>INGENIERIA DE EJECUCION EN REDES</t>
  </si>
  <si>
    <t>ADMINISTRACION DE REDES</t>
  </si>
  <si>
    <t>GESTION FINANCIERA E INVERSIONES SP</t>
  </si>
  <si>
    <t>PROGRAMACION WEB</t>
  </si>
  <si>
    <t>TECNICO JURIDICO SP</t>
  </si>
  <si>
    <t>ASISTENTE BILINGÜE EN GESTION EMPRESARIAL</t>
  </si>
  <si>
    <t>AGROINDUSTRIAS</t>
  </si>
  <si>
    <t>ADMINISTRACION AGROPECUARIA</t>
  </si>
  <si>
    <t>PLAN ESPECIAL DE CONTINUIDAD DE INGENIERIA EN INFORMATICA</t>
  </si>
  <si>
    <t>TECNICO DE NIVEL SUPERIOR PROGRAMADOR EN COMPUTACION I-CARNEGIE</t>
  </si>
  <si>
    <t>TECNICO EN GESTION DE EMPRESAS MENCION EN RECURSOS HUMANOS</t>
  </si>
  <si>
    <t>TECNICO EN PRODUCCION DE PECES</t>
  </si>
  <si>
    <t>TECNICO EN SALUD DE PECES</t>
  </si>
  <si>
    <t>TECNICO EN PROGRAMACION EN COMPUTACION</t>
  </si>
  <si>
    <t>TECNICO EN LOGISTICA Y TRANSPORTE</t>
  </si>
  <si>
    <t>TECNICO EN GESTION DE CALIDAD Y AMBIENTAL</t>
  </si>
  <si>
    <t>COMUNICACION SOCIAL MENCION RELACIONES PUBLICAS</t>
  </si>
  <si>
    <t>INGENIERIA EN GESTION DE EMPRESAS MENCION FINANZAS</t>
  </si>
  <si>
    <t>TECNICO EN ENFERMERIA MENCION URGENCIA</t>
  </si>
  <si>
    <t>PRODUCCION DE MULTIMEDIA</t>
  </si>
  <si>
    <t>TECNICO DE NIVEL SUPERIOR EN PODOLOGIA CLINICA</t>
  </si>
  <si>
    <t>TECNICO EN ENFERMERIA MENCION EN URGENCIA EX</t>
  </si>
  <si>
    <t>EJECUTIVO DE VENTAS DE EQUIPOS MEDICOS Y FARMACIA</t>
  </si>
  <si>
    <t>DISEÑO DE VESTUARIO PROFESIONAL</t>
  </si>
  <si>
    <t>TECNICO EN SOPORTE Y REDES</t>
  </si>
  <si>
    <t>COMUNICACION SOCIAL</t>
  </si>
  <si>
    <t>INGENIERIA DE EJECUCION EN COMERCIALIZACION</t>
  </si>
  <si>
    <t>PUBLICIDAD MENCION CREATIVIDAD</t>
  </si>
  <si>
    <t>PLAN ESPECIAL DE CONTINUIDAD DE DISEÑO DE VESTUARIO</t>
  </si>
  <si>
    <t>PLAN ESPECIAL DE CONTINUIDAD DE CONTADOR AUDITOR</t>
  </si>
  <si>
    <t>PLAN ESPECIAL DE INGENIERIA EN ADMINISTRACION</t>
  </si>
  <si>
    <t>INGENIERIA EN ADMINISTRACION MENCION MARKETING</t>
  </si>
  <si>
    <t>TECNICO EN ADMINISTRACION DE PROCESOS AGROPECUARIOS</t>
  </si>
  <si>
    <t>TECNICO DE NIVEL SUPERIOR EN COMUNITY MANAGER</t>
  </si>
  <si>
    <t>MENCION EN RELIGION PARA LA EDUCACION GENERAL BASICA</t>
  </si>
  <si>
    <t>TECNICO EN PUBLICIDAD Y COMUNICACION</t>
  </si>
  <si>
    <t>PARADOCENTE DE NIVEL SUPERIOR</t>
  </si>
  <si>
    <t>TECNICO EN ADMINISTRACION PUBLICA (PE)</t>
  </si>
  <si>
    <t>TECNICO EN SUPERVISION EN RETAIL</t>
  </si>
  <si>
    <t>INGENIERIA DE EJECUCION EN ADMINISTRACION DE RECURSOS HUMANOS MENCION SEGURIDAD PRIVADA</t>
  </si>
  <si>
    <t>TECNICO EN INTERPRETACION INGLES-ESPAÑOL</t>
  </si>
  <si>
    <t>TECNICO DE NIVEL SUPERIOR EN VITIVINICULTURA</t>
  </si>
  <si>
    <t>TECNICO DE NIVEL SUPERIOR EN FOTOGRAFIA MENCION ARTISTICA Y COMERCIAL</t>
  </si>
  <si>
    <t>INGENIERIA EN ADMINISTRACION DE EMPRESAS, CONTINUIDAD</t>
  </si>
  <si>
    <t>TECNICO DE NIVEL SUPERIOR EN DISEÑO DIGITAL MENCION ILUSTRACION, FOTOGRAFIA E INFOGRAFIA</t>
  </si>
  <si>
    <t>TECNICO DE NIVEL SUPERIOR EN INFORMATICA MENCION SEGURIDAD</t>
  </si>
  <si>
    <t>INGENIERIA EN GESTION EMPRESARIAL</t>
  </si>
  <si>
    <t>INGENIERIA DE EJECUCION EN ADMINISTRACION PUBLICA, CSI</t>
  </si>
  <si>
    <t>TECNICO DE NIVEL SUPERIOR EN FOTOGRAFIA MENCION PERIODISTICA Y PUBLICITARIA</t>
  </si>
  <si>
    <t>TECNICO DE NIVEL SUPERIOR EN ELECTRICIDAD INDUSTRIAL</t>
  </si>
  <si>
    <t>TECNICO DE NIVEL SUPERIOR EN ELECTRICIDAD INDUSTRIAL ESPECIALIZACION EN INSTALACIONES ELECTRICAS</t>
  </si>
  <si>
    <t>TECNICO EN DEPORTES Y ACTIVIDAD FISICA</t>
  </si>
  <si>
    <t>PROGRAMA ESPECIAL DE TITULACION PARA FUTBOLISTAS</t>
  </si>
  <si>
    <t>INGENIERIA DE EJECUCION EN ADMINISTRACION DE EMPRESAS MENCION ORGANIZACIONES DEPORTIVAS</t>
  </si>
  <si>
    <t>TECNICO ADMINISTRATIVO EN SALUD</t>
  </si>
  <si>
    <t>TECNICO EN EDUCACION ESPECIAL Y DIFERENCIADA</t>
  </si>
  <si>
    <t>TECNICO SUPERIOR JURIDICO</t>
  </si>
  <si>
    <t>TECNICO SUPERIOR EN ESTETICA INTEGRAL Y COSMETOLOGIA</t>
  </si>
  <si>
    <t>TECNICO SUPERIOR AUDIOPROTESISTA</t>
  </si>
  <si>
    <t>TECNICO SUPERIOR EN EDUCACION ESPECIAL Y DIFERENCIADA</t>
  </si>
  <si>
    <t>TECNICO SUPERIOR EN CIENCIAS DE LA FAMILIA Y MEDIACION</t>
  </si>
  <si>
    <t>TECNICO EDUCADOR DE PARVULO</t>
  </si>
  <si>
    <t>FOTOGRAFO, CAMAROGRAFO DE TELEVISION Y SERVICIOS PUBLICITARIOS</t>
  </si>
  <si>
    <t>ANALISIS COMPUTACIONAL DE SISTEMAS</t>
  </si>
  <si>
    <t>CONTABILIDAD GENERAL MENCION EN SISTEMAS CONTABLES COMPUTACIONALES</t>
  </si>
  <si>
    <t>ADMINISTRACION MENCION GESTION MUNICIPAL O GESTION EMPRESARIAL</t>
  </si>
  <si>
    <t>GESTION DE CALIDAD</t>
  </si>
  <si>
    <t>ASISTENTE EJECUTIVO GERENCIAL CON MENCION TECNOLOGIAS DE INFORMACION Y COMUNICACION</t>
  </si>
  <si>
    <t>TECNICO EN PROGRAMACION Y DISEÑO INFORMATICO</t>
  </si>
  <si>
    <t>TECNICO EN ANALISIS DE SISTEMAS MENCION SOPORTE COMPUTACIONAL Y REDES</t>
  </si>
  <si>
    <t>TECNICO DE NIVEL SUPERIOR EN CONTABILIDAD Y AUDITORIA</t>
  </si>
  <si>
    <t>TECNICO DE NIVEL SUPERIOR EN ELECTRONICA Y AUTOMATIZACION INDUSTRIAL</t>
  </si>
  <si>
    <t>TECNICO DE NIVEL SUPERIOR EN TECNICO JURIDICO</t>
  </si>
  <si>
    <t>TECNICO DE NIVEL SUPERIOR EN TURISMO BILINGÜE</t>
  </si>
  <si>
    <t>TECNICO DE NIVEL SUPERIOR EN SERVICIOS SANITARIOS GAS Y CLIMATIZACION</t>
  </si>
  <si>
    <t>TECNICO DE NIVEL SUPERIOR EN COMUNICACION SOCIAL MENCION LOCUCION INTEGRAL</t>
  </si>
  <si>
    <t>ASISTENTE EJECUTIVA EN GESTION ADMINISTRATIVA</t>
  </si>
  <si>
    <t>ADMINISTRACION DE PYMES</t>
  </si>
  <si>
    <t>TECNICO ARTIFICE EN PRODUCCION ESCENICA</t>
  </si>
  <si>
    <t>TECNICO EN ADMINISTRACION INDUSTRIAL DE PROCESOS PRODUCTIVOS</t>
  </si>
  <si>
    <t>TECNICO EN ATENCION DE MENORES</t>
  </si>
  <si>
    <t>RELACIONES PUBLICAS BILINGÜE</t>
  </si>
  <si>
    <t>EDUCACION FISICA Y DEPORTES</t>
  </si>
  <si>
    <t>SOPORTE INFORMATICO Y REDES DE COMPUTADORES</t>
  </si>
  <si>
    <t>INGENIERIA DE EJECUCION EN SISTEMAS AERONAUTICOS MENCION PILOTO MILITAR</t>
  </si>
  <si>
    <t>CURSO DE ALTO MANDO</t>
  </si>
  <si>
    <t>ADMINISTRACION DE ORGANIZACIONES DEPORTIVAS</t>
  </si>
  <si>
    <t>P_E INGENIERIA CIVIL INDUSTRIAL</t>
  </si>
  <si>
    <t>TECNICO EN ADMINISTRACION M/ AREA DE GESTION MUNICIPAL</t>
  </si>
  <si>
    <t>PEDAGOGIA EN EDUC DIF(2DO TITULO) PLAN LICENCIATURA</t>
  </si>
  <si>
    <t>PEDAGOGIA EN EDUC GRAL BASICA (2DO TIT) PLAN LICENCIATURA</t>
  </si>
  <si>
    <t>TECNICO DE NIVEL SUPERIOR E/ADM. PUBLICA (LINARES)</t>
  </si>
  <si>
    <t>PROSECUCION DE ESTUDIOS A ING CIVIL INDUSTRIAL (EL SALVADOR)</t>
  </si>
  <si>
    <t>PEDAG EN ED DIF E/INT D/NEC EDUC/ESP C/SEG TIT L/S</t>
  </si>
  <si>
    <t>ADMINISTRACION PUBLICA (INGRESO ESPECIAL)</t>
  </si>
  <si>
    <t>(PLAN DE CONTINUIDAD DE ESTUDIOS) INGENIERIA EN CONSTRUCCION</t>
  </si>
  <si>
    <t>(PLAN DE CONTINUIDAD DE ESTUDIOS) INGENIERIA DE EJECUCION EN PREVENCION DE RIESGOS</t>
  </si>
  <si>
    <t>(PLAN DE CONTINUIDAD DE ESTUDIOS) AGRONOMIA</t>
  </si>
  <si>
    <t>ANTROPOLOGIA SOCIAL</t>
  </si>
  <si>
    <t>PROGRAMA DE TITULACION EN TEATRO</t>
  </si>
  <si>
    <t>TECNICO DE NIVEL SUPERIOR EN AGRICULTURA</t>
  </si>
  <si>
    <t>(PLAN DE CONTINUIDAD DE ESTUDIOS) INGENIERIA CIVIL INDUSTRIAL</t>
  </si>
  <si>
    <t>EDUCACION GENERAL BASICA MENCION TRASTORNO DEL APRENDIZAJE</t>
  </si>
  <si>
    <t>ADMINISTRACION PUBLICA MENCION CIENCIAS POLITICAS</t>
  </si>
  <si>
    <t>INGENIERIA CIVIL EN INFORMATICA Y AUTOMATIZACION MENCION ROBOTICA</t>
  </si>
  <si>
    <t>PERIODISMO MENCION INGLES</t>
  </si>
  <si>
    <t>CIENCIAS POLITICAS Y ADMINISTRACION PUBLICA</t>
  </si>
  <si>
    <t>ESPECIALIDAD EN CIRUGIA DE LOS IMPLANTES</t>
  </si>
  <si>
    <t>MBA EN GESTION ESTRATEGICA</t>
  </si>
  <si>
    <t>TELEVISION</t>
  </si>
  <si>
    <t>COMUNICACION AUDIOVISUAL MENCION TELEVISION</t>
  </si>
  <si>
    <t>MBA FINANZAS</t>
  </si>
  <si>
    <t>MBA EN RECURSOS HUMANOS</t>
  </si>
  <si>
    <t>PEDAGOGIA EN EDUCACION BASICA MENCION LENGUAJE Y COMUNICACION O CIENCIAS SOCIALES Y EDUCACION MATEMATICA</t>
  </si>
  <si>
    <t>PEDAGOGIA EN EDUCACION PARVULARIA Y PRIMER SUBCICLO DE EDUCACION BASICA</t>
  </si>
  <si>
    <t>PROGRAMA DE FORMACION PEDAGOGICA EN ENSEÑANZA MEDIA MENCIONES: INGLES/ HISTORIA Y CIENCIAS SOCIALES/ ARTES VISUALES/ RELIGION/ LENGUAJE Y COMUNICACION/ QUIMICA / FISICA/ MATEMATICA/ FILOSOFIA</t>
  </si>
  <si>
    <t>LICENCIATURA EN DANZA MENCIONES PEDAGOGIA/INTERPRETE/COREOGRAFO</t>
  </si>
  <si>
    <t>TEATRO MENCION PEDAGOGIA E INTERPRETE</t>
  </si>
  <si>
    <t>LICENCIATURA EN CRIMINALISTICA Y CRIMINOLOGIA (PROGRAMA ESPECIAL)</t>
  </si>
  <si>
    <t>ENFERMERIA (PLAN COMPLEMENTARIO PARA MATRONAS)</t>
  </si>
  <si>
    <t>PEDAGOGIA EN EDUCACION MEDIA MENCION BIOLOGIA Y CIENCIAS NATURALES</t>
  </si>
  <si>
    <t>TECNICO EN ADMINISTRACION DE NEGOCIOS</t>
  </si>
  <si>
    <t>TECNICO JURIDICO CON EN MENCION DERECHO NOTARIAL Y REGISTRAL</t>
  </si>
  <si>
    <t>TECNICO JURIDICO CON MENCION EN DERECHO COMERCIAL</t>
  </si>
  <si>
    <t>TECNICO JURIDICO CON MENCION EN DERECHO PROCESAL CIVIL</t>
  </si>
  <si>
    <t>TECNICO JURIDICO CON MENCION EN DERECHO LABORAL</t>
  </si>
  <si>
    <t>TECNICO JURIDICO CON MENCION EN DERECHO DE FAMILIA</t>
  </si>
  <si>
    <t>TECNICO SUPERIOR EN COMUNICACION SOCIAL</t>
  </si>
  <si>
    <t>DISEÑO MENCION GRAFICO E INDUSTRIAL</t>
  </si>
  <si>
    <t>TECNICO JURIDICO CON MENCION EN DERECHO PENAL JUVENIL</t>
  </si>
  <si>
    <t>TECNICO JURIDICO CON MENCION EN DERECHO TRIBUTARIO</t>
  </si>
  <si>
    <t>TECNICO DE NIVEL SUPERIOR PARA BIBLIOTECA ESCOLAR Y PUBLICA</t>
  </si>
  <si>
    <t>INGENIERIA INDUSTRIAL EN EJECUCION</t>
  </si>
  <si>
    <t>TECNICO DE NIVEL SUPERIOR EN MANTENIMIENTO DE MAQUINARIAS AGRICOLAS INDUSTRIALES</t>
  </si>
  <si>
    <t>PEDAGOGIA EN EDUCACION DIFERENCIAL MENCION TRASTORNOS DE LA COMUNICACION Y DEL LENGUAJE ORAL</t>
  </si>
  <si>
    <t>PEDAGOGIA EN CIENCIAS CON MENCION EN BIOLOGIA</t>
  </si>
  <si>
    <t>CONTADOR AUDITOR MENCION GESTION TRIBUTARIA</t>
  </si>
  <si>
    <t>ING. EJEC. EN ADMINISTRACION</t>
  </si>
  <si>
    <t>INGENIERIA EN GEOLOGIA</t>
  </si>
  <si>
    <t>LICENCIATURA EN GEOLOGIA</t>
  </si>
  <si>
    <t>INGENIERIA CIVIL MENCION INDUSTRIAL</t>
  </si>
  <si>
    <t>TECNICO EN TRANSPORTE MARITIMO</t>
  </si>
  <si>
    <t>INGENIERIA EN GESTION DE NEGOCIOS INTERNACIONALES(EX MARITIMA)</t>
  </si>
  <si>
    <t>EDUCACION</t>
  </si>
  <si>
    <t>LIC. EN QUIMICA MENCION ESTILO AMBIENTAL</t>
  </si>
  <si>
    <t>BACHILLERATO</t>
  </si>
  <si>
    <t>ARTES VISUALES &amp; FOTOGRAFIA</t>
  </si>
  <si>
    <t>PSICOLOGIA-PROGRAMA ESPECIAL DE TITULACION</t>
  </si>
  <si>
    <t>DERECHO-PROGRAMA ESPECIAL DE TITULACION</t>
  </si>
  <si>
    <t>BACHILLER DE FORMACION GENERAL-MODALIDAD E-LEARNING</t>
  </si>
  <si>
    <t>COMUNICACION SOCIAL-MODALIDAD E-LEARNING PROGRAMA ESPECIAL DE TITULACION</t>
  </si>
  <si>
    <t>INGENIERIA COMERCIAL-MODALIDAD E-LEARNING-PROGRAMA ESPECIAL DE TITULACION</t>
  </si>
  <si>
    <t>INGENIERIA EN INFORMATICA Y MULTIMEDIA-MODALIDAD E-LEARNING-PROGRAMA ESPECIAL DE TITULACION</t>
  </si>
  <si>
    <t>PSICOLOGIA MODALIDAD E-LEARNING-PROGRAMA ESPECIAL DE TITULACION</t>
  </si>
  <si>
    <t>COMUNICACION AUDIOVISUAL: CINE</t>
  </si>
  <si>
    <t>ADMINISTRACION PUBLICA (MENCION E-GOVERNMENT)</t>
  </si>
  <si>
    <t>ADMINISTRACION DE ORGANIZACIONES SOCIALES Y COMUNITARIAS</t>
  </si>
  <si>
    <t>PROGRAMA UNIVERSITARIO EN COMUNICACION , ADMINISTRACION Y NUEVAS TECNOLOGIAS</t>
  </si>
  <si>
    <t>DISEÑO GRAFICO &amp; MULTIMEDIA</t>
  </si>
  <si>
    <t>INGENIERIA COMERCIAL ON-LINE</t>
  </si>
  <si>
    <t>COMUNICACION SOCIAL ON-LINE</t>
  </si>
  <si>
    <t>COMUNICACION DIGITAL: INTERACTIVIDAD EN MEDIOS DIGITALES</t>
  </si>
  <si>
    <t>TECNICO DE NIVEL SUPERIOR INTERPRETE INGLES ESPAÑOL</t>
  </si>
  <si>
    <t>TECNICO UNIVERSITARIO EN CONTABILIDAD Y ADMINISTRACION</t>
  </si>
  <si>
    <t>TECNICO DE NIVEL SUPERIOR INTERPRETE EN NEGOCIOS INGLES ESPAÑOL</t>
  </si>
  <si>
    <t>TECNICO DE NIVEL SUPERIOR EN GESTION EN PESCA ARTESANAL</t>
  </si>
  <si>
    <t>INGENIERIA EN GESTION Y POLITICAS PUBLICAS</t>
  </si>
  <si>
    <t>TECNICO DE NIVEL SUPERIOR EN VENTAS Y RETAIL</t>
  </si>
  <si>
    <t>INGENIERIA EN COMUNICACION E IMAGEN CORPORATIVA</t>
  </si>
  <si>
    <t>ACUICULTURA</t>
  </si>
  <si>
    <t>INGENIERIA EN GESTION AMBIENTAL</t>
  </si>
  <si>
    <t>INGENIERIA EN GESTION INTEGRAL DE LA CALIDAD</t>
  </si>
  <si>
    <t>TECNICO DE NIVEL SUPERIOR EN INFANCIA E INTERVENCION TERRITORIAL</t>
  </si>
  <si>
    <t>TECNICO DE NIVEL SUPERIOR EN SISTEMA DE INFORMACION GEOGRAFICA</t>
  </si>
  <si>
    <t>AGRONOMIA Y DESARROLLO RURAL SUSTENTABLE</t>
  </si>
  <si>
    <t>BACHILLERATO MENCION EN CIENCIAS MENCION CIENCIAS SOCIALES</t>
  </si>
  <si>
    <t>DISEÑO MENCION DISEÑO GRAFICO, DISEÑO DE AMBIENTES, DISEÑO DIGITAL</t>
  </si>
  <si>
    <t>POST. SUB.ESPEC.MEDICA EN CIRUGIA RECONSTRUCTIVA DE PELVIS Y CADERA</t>
  </si>
  <si>
    <t>TECNICO NIVEL SUPERIOR EN ADMINISTRACION PUBLICA</t>
  </si>
  <si>
    <t>INGENIERIA EJECUCION EN ELECTRICIDAD (PCE)</t>
  </si>
  <si>
    <t>INGENIERIA EJECUCION EN MECANICA (PCE)</t>
  </si>
  <si>
    <t>INGENIERIA EJECUCION EN MINAS (PCE)</t>
  </si>
  <si>
    <t>TECNICO NIVEL SUPERIOR EN ANALISIS QUIMICO</t>
  </si>
  <si>
    <t>TECNICO NIVEL SUPERIOR EN COMPUTACION E INFORMATICA</t>
  </si>
  <si>
    <t>ADMINISTRACION EN TURISMO Y CULTURA</t>
  </si>
  <si>
    <t>TECNICO NIVEL SUPERIOR EN TECNOLOGIA DE LA INFORMACION</t>
  </si>
  <si>
    <t>PSICOPEDAGOGIA (PCE)</t>
  </si>
  <si>
    <t>PSICOLOGIA (PCE)</t>
  </si>
  <si>
    <t>INGENIERIA EJECUCION INDUSTRIAL (PCE)</t>
  </si>
  <si>
    <t>TERAPIA EN MEDICINA COMPLEMENTARIA</t>
  </si>
  <si>
    <t>TECNICO NIVEL SUPERIOR EN REDES Y TELEINFORMATICA</t>
  </si>
  <si>
    <t>TECNICO NIVEL SUPERIOR EN ADMINISTRACION DE NEGOCIOS TURISTICOS Y GASTRONOMICOS</t>
  </si>
  <si>
    <t>TRADUCTOR E INTERPRETE INGLES ESPAÑOL</t>
  </si>
  <si>
    <t>ORIENTACION Y CONSEJERIA EDUCACIONAL</t>
  </si>
  <si>
    <t>INGENIERIA EJECUCION EN COMPUTACION</t>
  </si>
  <si>
    <t>INGENIERIA EN AGRONOMIA</t>
  </si>
  <si>
    <t>INGENIERIA EN CONSTRUCCION (PLAN DE CONTINUIDAD PARA TECNICOS)</t>
  </si>
  <si>
    <t>INGENIERIA EN ADMINISTRACION DE EMPRESAS (PCE)</t>
  </si>
  <si>
    <t>TECNICO SUPERIOR EN PAISAJISMO Y JARDINES</t>
  </si>
  <si>
    <t>P/E INGENIERIA EJECUCION INDUSTRIAL</t>
  </si>
  <si>
    <t>TECNICO NIVEL SUPERIOR EN COMERCIO EXTERIOR</t>
  </si>
  <si>
    <t>INGENIERIA EN COMERCIO INTERNACIONAL Y ADMINISTRACION ADUANERA (PCE)</t>
  </si>
  <si>
    <t>TECNICO NIVEL SUPERIOR EN PAISAJISMO Y MEDIO AMBIENTE</t>
  </si>
  <si>
    <t>P/E INGENIERIA EN CONSTRUCCION</t>
  </si>
  <si>
    <t>P/E INGENIERIA EN PREVENCION DE RIESGOS Y MEDIO AMBIENTE</t>
  </si>
  <si>
    <t>PEDAGOGIA EN ARTE Y DISEÑO</t>
  </si>
  <si>
    <t>DIRECCION DE ARTE</t>
  </si>
  <si>
    <t>ARTE-TERAPIA</t>
  </si>
  <si>
    <t>TRADUCCION INGLES-ESPAÑOL MENCION COMERCIO INTERNACIONAL</t>
  </si>
  <si>
    <t>INGENIERIA COMERCIAL (PLAN ESPECIAL INGENIERIA EN NEGOCIOS INTERNACIONALES)</t>
  </si>
  <si>
    <t>EDUCACION ESPECIAL EN PROBLEMAS DE APRENDIZAJE</t>
  </si>
  <si>
    <t>PEDAGOGIA PARA PROFESIONALES CURR. B</t>
  </si>
  <si>
    <t>PEDAGOGIA PARA PROFESIONALES CURR. A Y B</t>
  </si>
  <si>
    <t>COMUNICACION ESTRATEGICA</t>
  </si>
  <si>
    <t>BACHILLERATO EN MUSICA</t>
  </si>
  <si>
    <t>ESPECIALISTA EN CINE DOCUMENTAL</t>
  </si>
  <si>
    <t>INGENIERIA DE EJECUCION EN PROCESAMIENTO DE LA INFORMACION</t>
  </si>
  <si>
    <t>TITULO DE PROFESIONAL ESPECIALISTA EN CINE DOCUMENTAL</t>
  </si>
  <si>
    <t>P/E LICENCIATURA EN EDUCACION EN INGLES</t>
  </si>
  <si>
    <t>P/E DE REGULARIZACION EN MATEMATICA Y COMPUTACION</t>
  </si>
  <si>
    <t>P/E REGULARIZACION PARA PROFESORES DE QUIMICA, BIOLOGIA Y CIENCIAS NATURALES</t>
  </si>
  <si>
    <t>P/E REGULARIZACION EN FISICA Y MATEMATICA</t>
  </si>
  <si>
    <t>HISTORIA Y CIENCIAS SOCIALES</t>
  </si>
  <si>
    <t>P/E TECNICO EN PREVENCION Y REHABILITACION DE PERSONAS CON DEPENDENCIA</t>
  </si>
  <si>
    <t>ADMINISTRACION DE INDUSTRIA</t>
  </si>
  <si>
    <t>P/E TECNICO UNIVERSITARIO EN MINERALURGIA DEL COBRE</t>
  </si>
  <si>
    <t>ESPECIALIDAD EN NEUMOLOGIA PEDIATRICA</t>
  </si>
  <si>
    <t>P/E INGENIERIA DE EJECUCION EN ESTRUCTURAS</t>
  </si>
  <si>
    <t>SUBESPECIALIDAD DE BRONCOPULMONAR</t>
  </si>
  <si>
    <t>LICENCIATURA EN EDUCACION EN HISTORIA Y GEOGRAFIA</t>
  </si>
  <si>
    <t>P/E PROGRAMA ESPECIAL DE TITULO DE PROFESOR DE ESTADO PARA LA EDUCACION TECNICO PROFESIONAL</t>
  </si>
  <si>
    <t>INGENIERIA CIVIL EN PROCESOS DE MINERALES</t>
  </si>
  <si>
    <t>PLAN COMUN, CONDUCENTE A LOS SIGUIENTES TITULOS Y ESPECIALIDADES:</t>
  </si>
  <si>
    <t>P.A.E. CONTADOR AUDITOR-CONTADOR PUBLICO</t>
  </si>
  <si>
    <t>LICENCIATURA EN CIENCIAS RADIOLOGICAS</t>
  </si>
  <si>
    <t>TECNICO UNIVERSITARIO EN TELECOMUNICACIONES CON MENCION EN CONECTIVIDAD Y REDES</t>
  </si>
  <si>
    <t>INGENIERIA INGRESO COMUN</t>
  </si>
  <si>
    <t>PLAN COMUN INGENIERIA EJECUCION/CIVIL INDUSTRIAL</t>
  </si>
  <si>
    <t>PLAN COMUN INGENIERIA EJECUCION/CIVIL MECANICA</t>
  </si>
  <si>
    <t>PLAN COMUN INGENIERIA EJECUCION/CIVIL COMPUTACION E INFORMATICA</t>
  </si>
  <si>
    <t>INGENIERIA CIVIL/EJEC.ELECTRICA/ELECTRONICA ING. COMUN</t>
  </si>
  <si>
    <t>INGENIERIAS INDUSTRIAL, COMPUTACION Y REDES INGRESO COMUN</t>
  </si>
  <si>
    <t>INGENIERIA CIVIL/EJECUCION MECANICA INGRESO COMUN</t>
  </si>
  <si>
    <t>PEDAGOGIA EN EDUCACION BASICA Y PSICOPEDAGOGIA</t>
  </si>
  <si>
    <t>PROGRAMA DE MENCION EN RELIGION CATOLICA</t>
  </si>
  <si>
    <t>TITULACION EXTRAORDINARIA DE PROFESORES DE EDUCACION BASICA, LICENCIADO EN EDUCACION</t>
  </si>
  <si>
    <t>INGENIERIA DE EJECUCION EN CONTROL DE GESTION (INGRESO DE ALUMNOS CON TITULO TECNICO O PROFESIONAL)</t>
  </si>
  <si>
    <t>INGENIERIA DE EJECUCION EN PESCA</t>
  </si>
  <si>
    <t>TECNICO DE NIVEL SUPERIOR ASISTENTE DE PROYECTO DE ARQUITECTURA</t>
  </si>
  <si>
    <t>TECNICO DE NIVEL SUPERIOR ELECTRICO-INSTRUMENTISTA MANTENEDOR PLANTAS MINERAS</t>
  </si>
  <si>
    <t>TECNICO DE NIVEL SUPERIOR EN ADMINISTRACION DE EMPRESAS-INFORMATICA</t>
  </si>
  <si>
    <t>TECNICO DE NIVEL SUPERIOR EN ADMINISTRACION DE REDES DE COMPUTADORES</t>
  </si>
  <si>
    <t>PEDAGOGIA EN INGLES PARA ENSEÑANZA PRE-ESCOLAR, BASICA Y MEDIA CON BACHILLER EN LENGUA INGLESA</t>
  </si>
  <si>
    <t>BIOLOGIA MARINA-BIOLOGIA PESQUERA</t>
  </si>
  <si>
    <t>PEDAGOGIA EN EDUCACION BASICA MENCION RELIGION CATOLICA</t>
  </si>
  <si>
    <t>TECNICO UNIVERSITARIO EN TURISMO CON MENCION EN ADMINISTRACION DE RECURSOS TURISTICOS</t>
  </si>
  <si>
    <t>TECNICO UNIVERSITARIO EN SONIDO Y ACUSTICA</t>
  </si>
  <si>
    <t>TECNICO DE NIVEL SUPERIOR EN ADMINISTRACION DE EMPRESAS-MARKETING Y GESTION COMERCIAL</t>
  </si>
  <si>
    <t>TRADUCTOR INGLES-ESPAÑOL-INGLES</t>
  </si>
  <si>
    <t>TECNICO EN PROCESAMIENTO DE MINERALES</t>
  </si>
  <si>
    <t>TECNICO UNIVERSITARIO EN ANALISIS QUIMICO</t>
  </si>
  <si>
    <t>BIOLOGIA PESQUERA</t>
  </si>
  <si>
    <t>INGENIERIA DE EJECUCION EN INDUSTRIAS</t>
  </si>
  <si>
    <t>TECNICO DE NIVEL SUPERIOR ASISTENTE GERENCIAL BILINGÜE</t>
  </si>
  <si>
    <t>TECNICO UNIVERSITARIO EN ADMINISTRACION DE EMPRESAS MENCION EN COMPUTACION</t>
  </si>
  <si>
    <t>TECNICO UNIVERSITARIO EN PROGRAMACION DE APLICACIONES COMPUTACIONALES</t>
  </si>
  <si>
    <t>TECNICO DE NIVEL SUPERIOR EN ANALISIS QUIMICO</t>
  </si>
  <si>
    <t>TECNICO DE NIVEL SUPERIOR EN SONIDO Y ACUSTICA</t>
  </si>
  <si>
    <t>TECNICO EN TRADUCCION INGLES-ESPAÑOL MENCION RELACIONES PUBLICAS Y COMPUTACION</t>
  </si>
  <si>
    <t>TECNICO DE NIVEL SUPERIOR EN PROCESAMIENTO DE MINERALES</t>
  </si>
  <si>
    <t>TECNICO DE NIVEL SUPERIOR EN RELACIONES PUBLICAS-PRODUCCION DE EVENTOS</t>
  </si>
  <si>
    <t>TECNICO DE NIVEL SUPERIOR EN ASISTENTE JURIDICO</t>
  </si>
  <si>
    <t>TECNICO UNIVERSITARIO EN ADMINISTRACION DE REDES COMPUTACIONALES Y COMUNICACION DE DATOS</t>
  </si>
  <si>
    <t>TECNICO DE NIVEL SUPERIOR EN RELACIONES PUBLICAS BILINGÜE</t>
  </si>
  <si>
    <t>TECNICO EN PRODUCCION DE MULTIMEDIOS Y WEB</t>
  </si>
  <si>
    <t>TECNICO DE NIVEL SUPERIOR OPERACIONES EN MINAS</t>
  </si>
  <si>
    <t>TECNICO DE NIVEL SUPERIOR EN TRADUCTOR BILINGÜE INGLES-ESPAÑOL</t>
  </si>
  <si>
    <t>TECNICO DE NIVEL SUPERIOR EN ELECTRONICA INDUSTRIAL</t>
  </si>
  <si>
    <t>ADMINISTRADOR TURISTICO</t>
  </si>
  <si>
    <t>CONTABILIDAD GENERAL MENCION EN INFORMATICA</t>
  </si>
  <si>
    <t>INGENIERIA DE EJECUCION AGRICOLA MENCION ZONAS ARIDAS</t>
  </si>
  <si>
    <t>TECNICO UNIVERSITARIO EN TRADUCCION INGLES-ESPAÑOL MENCION RELACIONES PUBLICAS Y COMPUTACION</t>
  </si>
  <si>
    <t>TECNICO DE NIVEL SUPERIOR EN ACTIVIDAD FISICA Y DEL DEPORTE</t>
  </si>
  <si>
    <t>TECNICO UNIVERSITARIO EN ADMINISTRACION DE EMPRESAS MENCION GESTION FINANCIERA</t>
  </si>
  <si>
    <t>TECNICO DE NIVEL SUPERIOR EN OPTICA</t>
  </si>
  <si>
    <t>PEDAGOGIA EN EDUCACION BASICA CON MENCION EN RELIGION CRISTIANA EVANGELICA</t>
  </si>
  <si>
    <t>LICENCIATURA EN EDUCACION MATEMATICA Y PEDAGOGIA EN MATEMATICA Y (PLAN OPTATIVO)</t>
  </si>
  <si>
    <t>LICENCIATURA EN EDUCACION EN QUIMICA Y PEDAGOGIA EN QUIMICA Y (PLAN OPTATIVO)</t>
  </si>
  <si>
    <t>LICENCIATURA EN EDUCACION C/M EN ALEMAN Y PEDAGOGIA EN ALEMAN</t>
  </si>
  <si>
    <t>LICENCIATURA EN EDUCACION C/M EN CASTELLANO Y PEDAGOGIA EN CASTELLANO</t>
  </si>
  <si>
    <t>LICENCIATURA EN EDUCACION C/M EN FRANCES Y PEDAGOGIA EN FRANCES</t>
  </si>
  <si>
    <t>LICENCIATURA EN EDUCACION C/M EN HISTORIA O GEOGRAFIA Y PEDAGOGIA EN HISTORIA, GEOGRAFIA Y EDUCACION CIVICA</t>
  </si>
  <si>
    <t>LICENCIATURA EN EDUCACION C/M EN INGLES Y PEDAGOGIA EN INGLES</t>
  </si>
  <si>
    <t>LICENCIATURA EN EDUCACION EN BIOLOGIA Y PEDAGOGIA EN BIOLOGIA Y (PLAN OPTATIVO)</t>
  </si>
  <si>
    <t>LICENCIATURA EN EDUCACION EN FISICA Y PEDAGOGIA EN FISICA Y (PLAN OPTATIVO)</t>
  </si>
  <si>
    <t>ADMINISTRACION TURISTICA MULTILINGUE</t>
  </si>
  <si>
    <t>ASISTENTE GERENCIAL Y COMERCIAL</t>
  </si>
  <si>
    <t>ORIENTACION FAMILIAR CON MENCION EN RELACIONES HUMANAS</t>
  </si>
  <si>
    <t>INGENIERIA DE EJECUCION EN ADMINISTRACION DE EMPRESAS PARA TECNICOS</t>
  </si>
  <si>
    <t>INGENIERIA EJECUCION EN MEDIO AMBIENTE</t>
  </si>
  <si>
    <t>PROFESOR DE ENSEÑANZA MEDIA TECNICO PROFESIONAL</t>
  </si>
  <si>
    <t>TECNICO PARVULARIA (PET)</t>
  </si>
  <si>
    <t>TECNICO UNIVERSITARIO CONSERVACION ALIMENTOS POR FRIO</t>
  </si>
  <si>
    <t>TECNICO UNIVERSITARIO EN RECURSOS FORESTALES</t>
  </si>
  <si>
    <t>PROGRAMA DE FORMACION DE ESPECIALISTA EN OFTALMOLOGIA</t>
  </si>
  <si>
    <t>PROGRAMA DE FORMACION DE ESPECIALISTAS EN MEDICINA EN ANATOMIA PATOLOGICA</t>
  </si>
  <si>
    <t>PROGRAMA DE FORMACION DE ESPECIALISTAS EN MEDICINA EN ANESTESIOLOGIA</t>
  </si>
  <si>
    <t>PROGRAMA DE FORMACION DE ESPECIALISTAS EN MEDICINA EN CIRUGIA GENERAL</t>
  </si>
  <si>
    <t>PROGRAMA DE FORMACION DE ESPECIALISTAS EN MEDICINA EN OBSTETRICIA Y GINECOLOGIA</t>
  </si>
  <si>
    <t>PROGRAMA DE FORMACION DE ESPECIALISTAS EN MEDICINA EN MEDICINA INTERNA</t>
  </si>
  <si>
    <t>PROGRAMA DE FORMACION DE ESPECIALISTAS EN MEDICINA EN MEDICINA NUCLEAR</t>
  </si>
  <si>
    <t>PROGRAMA DE FORMACION DE ESPECIALISTAS EN MEDICINA EN OTORRINOLARINGOLOGIA</t>
  </si>
  <si>
    <t>PROGRAMA DE FORMACION DE ESPECIALISTAS EN MEDICINA EN PEDIATRIA</t>
  </si>
  <si>
    <t>PROGRAMA DE FORMACION DE ESPECIALISTAS EN MEDICINA EN RADIOLOGIA</t>
  </si>
  <si>
    <t>PROGRAMA DE FORMACION DE ESPECIALISTAS EN MEDICINA EN SALUD PUBLICA</t>
  </si>
  <si>
    <t>PROGRAMA DE FORMACION DE ESPECIALISTAS EN MEDICINA EN TRAUMATOLOGIA Y ORTOPEDIA</t>
  </si>
  <si>
    <t>ESPECIALIDAD EN LABORATORIO CLINICO</t>
  </si>
  <si>
    <t>ARRITMOLOGIA Y ELECTROFISIOLOGIA CARDIACA</t>
  </si>
  <si>
    <t>TRADUCCION / INTERPRETACION EN IDIOMAS EXTRANJEROS</t>
  </si>
  <si>
    <t>P/E INGENIERIA CIVIL INDUSTRIAL PARA INGENIEROS DE EJECUCION</t>
  </si>
  <si>
    <t>PLAN COMPLEMENTACION DE ESTUDIOS INGENIERIA DE EJECUCION EN GESTION INDUSTRIAL</t>
  </si>
  <si>
    <t>PLAN COMPLEMENTACION DE ESTUDIOS INGENIERIA DE EJECUCION EN PREVENCION DE RIESGOS</t>
  </si>
  <si>
    <t>PLAN COMPLEMENTACION DE ESTUDIOS INGENIERIA DE EJECUCION EN PROYECTOS DE INGENIERIA</t>
  </si>
  <si>
    <t>PLAN COMPLEMENTACION DE ESTUDIOS INGENIERIA DE EJECUCION EN SISTEMAS COMPUTACIONALES</t>
  </si>
  <si>
    <t>PLAN COMPLEMENTACION DE ESTUDIOS INGENIERIA DE EJECUCION EN CONTROL E INSTRUMENTACION INDUSTRIAL</t>
  </si>
  <si>
    <t>PLAN COMPLEMENTACION DE ESTUDIOS INGENIERIA EN CONSTRUCCION LICENCIADO EN CIENCIAS DE LA CONSTRUCCION</t>
  </si>
  <si>
    <t>PLAN COMPLEMENTACION DE ESTUDIOS INGENIERIA DE EJECUCION EN MANTENIMIENTO INDUSTRIAL</t>
  </si>
  <si>
    <t>PLAN COMPLEMENTACION DE ESTUDIOS INGENIERIA EN CONSTRUCCION</t>
  </si>
  <si>
    <t>PLAN COMPLEMENTACION DE ESTUDIOS INGENIERIA DE EJECUCION EN GESTION DE LA CALIDAD</t>
  </si>
  <si>
    <t>PLAN COMPLEMENTACION DE ESTUDIOS INGENIERIA DE EJECUCION EN PROYECTOS ESTRUCTURALES</t>
  </si>
  <si>
    <t>PLAN COMPLEMENTACION DE INGENIERIA DE EJECUCION QUIMICO MENCION CONTROL</t>
  </si>
  <si>
    <t>PLAN COMPLEMENTACION DE INGENIERIA DE EJECUCION EN QUIMICA M/ CONTROL</t>
  </si>
  <si>
    <t>PLAN COMPLEMENTACION DE ESTUDIOS INGENIERIA DE EJECUCION EN GESTION Y CONTROL AMBIENTAL</t>
  </si>
  <si>
    <t>PLAN COMPLEMENTACION DE ESTUDIOS INGENIERIA DE EJECUCION EN SOFTWARE</t>
  </si>
  <si>
    <t>PLAN COMPLEMENTARIO DE INGENIERIA DE EJECUCION EN PROYECTOS DE INGENIERIA</t>
  </si>
  <si>
    <t>PLAN COMPLEMENTARIO DE INGENIERIA DE EJECUCION EN MANTENIMIENTO INDUSTRIAL</t>
  </si>
  <si>
    <t>PLAN COMPLEMENTARIO DE INGENIERIA DE EJECUCION EN PREVENCION DE RIESGOS</t>
  </si>
  <si>
    <t>P/E INGENIERIA EN MECANICA INDUSTRIAL</t>
  </si>
  <si>
    <t>INTERPRETACION Y TRADUCCION INGLES ESPAÑOL</t>
  </si>
  <si>
    <t>PEDAGOGIA EN HISTORIA, GEOGRAFIA Y CIENCIAS SOCIALES Y/O LICENCIATURA EN HISTORIA MENCION CIENCIAS SOCIALES</t>
  </si>
  <si>
    <t>PROGRAMA ESPECIAL DE FORMACION DE EDUCADORES DE PARVULOS</t>
  </si>
  <si>
    <t>PROGRAMA ESPECIAL DE FORMACION DE PROFESORES DE EDUCACION BASICA</t>
  </si>
  <si>
    <t>PROGRAMA ESPECIAL DE ADMINISTRACION DE EMPRESAS DE TURISMO</t>
  </si>
  <si>
    <t>PROGRAMA ESPECIAL DE INGENIERIA EN CONSTRUCCION</t>
  </si>
  <si>
    <t>PROGRAMA ESPECIAL DE INGENIERIA ELECTRONICA</t>
  </si>
  <si>
    <t>PROGRAMA ESPECIAL DE INGENIERIA CIVIL EN INFORMATICA</t>
  </si>
  <si>
    <t>PROGRAMA ESPECIAL DE TITULACION DE INGENIERIA NAVAL</t>
  </si>
  <si>
    <t>PLAN ESPECIAL PEDAGOGIA EN CIENCIAS DE LA NATURALEZA</t>
  </si>
  <si>
    <t>PROGRAMA ESPECIAL DE TITULACION INGENIERIA ACUSTICA</t>
  </si>
  <si>
    <t>PLAN ESPECIAL DE PREGRADO DE INTERCAMBIO ESTUDIANTIL</t>
  </si>
  <si>
    <t>FORMACION DE PROFESORES PARA LICEOS TECNICO PROFESIONAL</t>
  </si>
  <si>
    <t>INGENIERIA ACUSTICA</t>
  </si>
  <si>
    <t>INGENIERIA DE EJECUCION EN CALEFACCION, REFRIGERACION Y AIRE ACONDICIONADO</t>
  </si>
  <si>
    <t>INGENIERIA DE EJECUCION EN CONSTRUCCION NAVAL</t>
  </si>
  <si>
    <t>INGENIERIA EN CONSTRUCCION NAVAL</t>
  </si>
  <si>
    <t>LICENCIATURA EN CASTELLANO</t>
  </si>
  <si>
    <t>LICENCIATURA EN TECNOLOGIA MEDICA</t>
  </si>
  <si>
    <t>PROGRAMA ESPECIAL DE FORMACION PROFESOR EDUCACION BASICA</t>
  </si>
  <si>
    <t>PEDAGOGIA EN INGLES PLAN COMUN</t>
  </si>
  <si>
    <t>LICENCIATURA EN EDUCACION MATEMATICA</t>
  </si>
  <si>
    <t>PEDAGOGIA EN EDUCACION ESPECIAL Y DIFERENCIADA</t>
  </si>
  <si>
    <t>EDUCACION ESPECIAL CON MENCION TRASTORNOS ESPECIFICOS DEL APRENDIZAJE / RETARDO MENTAL</t>
  </si>
  <si>
    <t>INGENIERIA DE EJECUCION INDUSTRIAL MENCION EN PREVENCION DE RIESGOS</t>
  </si>
  <si>
    <t>PLAN COMUN INGENIERIA</t>
  </si>
  <si>
    <t>PEDAGOGIA EN RELIGION Y ORIENTACION EDUCACIONAL, VOCACIONAL Y LABORAL</t>
  </si>
  <si>
    <t>PROGRAMA ESPECIAL PARA LA FORMACION DE PROFESORES DE RELIGION</t>
  </si>
  <si>
    <t>INGENIERIA EN TURISMO CON MENCION EN ECOTURISMO Y/O TURISMO AVENTURA</t>
  </si>
  <si>
    <t>INGENIERIA EN ADMINISTRACION CON MENCION EN PROYECTOS</t>
  </si>
  <si>
    <t>TECNICO GUARDA FORESTAL</t>
  </si>
  <si>
    <t>TECNOLOGIA AGROINDUSTRIAL M/ PRODUCTOS CARNICOS Y LACTEOS</t>
  </si>
  <si>
    <t>TECNICO SUPERIOR EN GESTION COMERCIAL</t>
  </si>
  <si>
    <t>TECNICO SUPERIOR EN MANTENIMIENTO INDUSTRIAL</t>
  </si>
  <si>
    <t>NUTRICION Y ALIMENTACION INSTITUCIONAL</t>
  </si>
  <si>
    <t>COMUNICACION EMPRESARIAL MENCION MARKETING Y RELACIONES PUBLICAS</t>
  </si>
  <si>
    <t>ADMINISTRACION EN PRODUCCION GASTRONOMICA MENCION COCINA INTERNACIONAL</t>
  </si>
  <si>
    <t>INGENIERIA EN GESTION FORESTAL</t>
  </si>
  <si>
    <t>PEDAGOGIA TECNICO PROFESIONAL MENCION CONTABILIDAD</t>
  </si>
  <si>
    <t>TECNICO DE NIVEL SUPERIOR EN COMPUTACION MENCION SISTEMAS DE GESTION</t>
  </si>
  <si>
    <t>INGENIERIA EN INFORMATICA MENCION SISTEMAS TECNOLOGICOS ADMINISTRATIVOS</t>
  </si>
  <si>
    <t>TECNICO DE NIVEL SUPERIOR EN TRADUCCION INGLES / ESPAÑOL</t>
  </si>
  <si>
    <t>TRADUCTOR E INTERPRETE INGLES / ESPAÑOL</t>
  </si>
  <si>
    <t>TECNICO DE NIVEL SUPERIOR EN GESTION DE FINANZAS</t>
  </si>
  <si>
    <t>TECNICO DE NIVEL SUPERIOR EN GESTION DE COMERCIO EXTERIOR</t>
  </si>
  <si>
    <t>TECNICO EN ADMINISTRACION MENCION GESTION JURIDICA</t>
  </si>
  <si>
    <t>PROGRAMA ESPECIAL DE TITULACION</t>
  </si>
  <si>
    <t>ILUSTRACION DIGITAL</t>
  </si>
  <si>
    <t>TECNICO EN PRODUCCION AUDIOVISUAL CON MENCION EN ILUMINACION</t>
  </si>
  <si>
    <t>COMUNICACION AUDIOVISUAL MENCION EN TV</t>
  </si>
  <si>
    <t>INGENIERIA DE EJECUCION EN SISTEMAS INFORMATICOS</t>
  </si>
  <si>
    <t>TRADUCCION E INTERPRETACION INGLES ESPAÑOL</t>
  </si>
  <si>
    <t>INGENIERIA DE EJECUCION EN TURISMO Y HOTELERIA</t>
  </si>
  <si>
    <t>EDUCACION PREESCOLAR MENCION ALEMAN</t>
  </si>
  <si>
    <t>TECNICO ASISTENTE BILINGÜE GERENCIAL</t>
  </si>
  <si>
    <t>INGENIERIA EN INDUSTRIAS FORESTALES</t>
  </si>
  <si>
    <t>TECNICO EN INDUSTRIAS FORESTALES</t>
  </si>
  <si>
    <t>PLAN ESPECIAL INGENIERIA EN GEOMENSURA</t>
  </si>
  <si>
    <t>GASTRONOMIA Y PASTELERIA INTERNACIONAL</t>
  </si>
  <si>
    <t>PLAN ESPECIAL INGENIERIA EN ADMINISTRACION DE EMPRESAS TURISTICAS Y GASTRONOMICAS</t>
  </si>
  <si>
    <t>PLAN ESPECIAL INGENIERIA EN ADMINISTRACION DE EMPRESAS TURISTICAS Y HOTELERAS</t>
  </si>
  <si>
    <t>INGENIERIA EN GESTION EN INFORMATICA</t>
  </si>
  <si>
    <t>GERONTOLOGIA</t>
  </si>
  <si>
    <t>GESTION INMOBILIARIA Y ADMINISTRACION DE CONDOMINIOS</t>
  </si>
  <si>
    <t>INGENIERIA DE EJECUCION EN GESTION FINANCIERA</t>
  </si>
  <si>
    <t>INGENIERIA DE EJECUCION EN GESTION DE MARKETING</t>
  </si>
  <si>
    <t>ADMINISTRACION JURIDICA Y GESTION LEGAL</t>
  </si>
  <si>
    <t>TECNICAS DE COMUNICACION AUDIOVISUAL</t>
  </si>
  <si>
    <t>TECNICAS DE PRODUCCION DE EVENTOS</t>
  </si>
  <si>
    <t>TECNOLOGIA EN DISEÑO ESCENOGRAFICO</t>
  </si>
  <si>
    <t>TECNOLOGIA EN FOTOGRAFIA DIGITAL</t>
  </si>
  <si>
    <t>INGENIERIA DE EJECUCION EN HOTELERIA</t>
  </si>
  <si>
    <t>DISEÑO EN ARQUITECTURA DEL PAISAJE</t>
  </si>
  <si>
    <t>TECNOLOGIA DEL DIBUJO Y PROYECTOS DIGITALES DE ARQUITECTURA</t>
  </si>
  <si>
    <t>TECNOLOGIA DEL DIBUJO Y PROYECTOS DIGITALES DE INGENIERIA</t>
  </si>
  <si>
    <t>INGENIERIA DE EJECUCION EN TURISMO</t>
  </si>
  <si>
    <t>TECNOLOGIA EN TURISMO</t>
  </si>
  <si>
    <t>TECONOLOGIA EN HOTELERIA</t>
  </si>
  <si>
    <t>TECNOLOGIA EN COMUNICACION ESCENICA Y TEATRAL</t>
  </si>
  <si>
    <t>INGENIERIA DE EJECUCION EN ECOTURISMO</t>
  </si>
  <si>
    <t>TECNOLOGIA DE PROYECTOS DIGITALES DE INSTALACIONES ELECTRICAS Y DE GAS</t>
  </si>
  <si>
    <t>TECNOLOGIA DE PROYECTOS DIGITALES DE INSTALACIONES SANITARIAS Y DE AGUA POTABLE</t>
  </si>
  <si>
    <t>TECNOLOGIA EN ECOTURISMO</t>
  </si>
  <si>
    <t>TECNOLOGIA EN DISEÑO GRAFICO Y PUBLICITARIO</t>
  </si>
  <si>
    <t>TECNOLOGIA EN PUBLICIDAD</t>
  </si>
  <si>
    <t>GASTRONOMIA INTERNACIONAL MENCION EVENTOS</t>
  </si>
  <si>
    <t>FOTOGRAFIA ,MENCION PUBLICITARIA</t>
  </si>
  <si>
    <t>CONSTRUCCION Y MANTENCION DE AREAS VERDES</t>
  </si>
  <si>
    <t>SECRETARIADO BILINGÜE</t>
  </si>
  <si>
    <t>ADMINISTRACION DE EMPRESAS (SP)</t>
  </si>
  <si>
    <t>ADMINISTRACION DE EMPRESAS (PET)</t>
  </si>
  <si>
    <t>COMERCIO EXTERIOR (SP)</t>
  </si>
  <si>
    <t>COMERCIO EXTERIOR (PET)</t>
  </si>
  <si>
    <t>CONTABILIDAD GENERAL (SP)</t>
  </si>
  <si>
    <t>CONTABILIDAD GENERAL (PET)</t>
  </si>
  <si>
    <t>ASISTENTE BILINGÜE</t>
  </si>
  <si>
    <t>ORIENTACION FAMILIAR</t>
  </si>
  <si>
    <t>TECNICO EN RELACIONES PUBLICAS Y PUBLICIDAD</t>
  </si>
  <si>
    <t>INGENIERIA DE EJECUCION EN ELECTRONICA-PE</t>
  </si>
  <si>
    <t>TECNICO MECANICO INDUSTRIAL</t>
  </si>
  <si>
    <t>TECNICO LABORATORISTA CLINICO, BANCO DE SANGRE E IMAGENOLOGIA</t>
  </si>
  <si>
    <t>COMUNICACION SOCIAL Y RELACIONES PUBLICAS</t>
  </si>
  <si>
    <t>ANIMACION</t>
  </si>
  <si>
    <t>TECNICO DE NIVEL SUPERIOR EN LABORATORIO FOTOGRAFICO DIGITAL</t>
  </si>
  <si>
    <t>TECNICO EN SISTEMAS DE GESTION DE CALIDAD</t>
  </si>
  <si>
    <t>INVESTIGADOR ANALISTA EN PREVENCION Y SEGURIDAD</t>
  </si>
  <si>
    <t>TECNICO ANALISTA EN PREVENCION Y SEGURIDAD</t>
  </si>
  <si>
    <t>TECNICO JURIDICO MENCION GESTION DE TRIBUNALES</t>
  </si>
  <si>
    <t>TECNICO EN COCINA INTERNACIONAL</t>
  </si>
  <si>
    <t>P/E INGENIERIA EN HOTELERIA Y TURISMO, PARA TECNICOS</t>
  </si>
  <si>
    <t>TECNICO EN ORIENTACION FAMILIAR</t>
  </si>
  <si>
    <t>DISEÑO GRAFICO MULTIMEDIAL</t>
  </si>
  <si>
    <t>CON. PLAN COMUN(CT-CC-CF)</t>
  </si>
  <si>
    <t>CONTADOR GENERAL MENCION EN TRIBUTARIA</t>
  </si>
  <si>
    <t>TECNICO EN TURISMO ESPECIALIDAD EN PLAN. Y DES. TUR.</t>
  </si>
  <si>
    <t>PEDAGOGIA EN ENSEÑANZA TECNICO PROFESIONAL, CONTINUIDAD</t>
  </si>
  <si>
    <t>TECNICO DE NIVEL SUPERIOR EN ENFERMERIA PLAN ESPECIAL</t>
  </si>
  <si>
    <t>TECNICO DE NIVEL SUPERIOR EN ENFERMERIA APS Y SALUD FAMILIAR</t>
  </si>
  <si>
    <t>TECNICO EN ENFERMERIA PLAN ESPECIAL</t>
  </si>
  <si>
    <t>INGENIERIA DE EJECUCION DE ADMINISTRACION PUBLICA</t>
  </si>
  <si>
    <t>TRADUCCION BILINGÜE INGLES ESPAÑOL</t>
  </si>
  <si>
    <t>INGENIERIA DE EJECUCION EN PREVENCION DE RIESGOS Y MEDIO AMBIENTE, CONTINUIDAD</t>
  </si>
  <si>
    <t>INGENIERIA EN ADMINISTRACION, CONTINUIDAD</t>
  </si>
  <si>
    <t>TECNICO EN ENFERMERIA OBSTETRICA</t>
  </si>
  <si>
    <t>TECNICO EN ENFERMERIA APS Y SALUD FAMILIAR</t>
  </si>
  <si>
    <t>ENTRENADOR PROFESIONAL DE DEPORTES Y ACTIVIDAD FISICA</t>
  </si>
  <si>
    <t>GESTION DE RETAIL</t>
  </si>
  <si>
    <t>TECNICO ADMINISTRATIVO JUDICIAL</t>
  </si>
  <si>
    <t>TECNICO EN CUIDADO DEL ADULTO MAYOR</t>
  </si>
  <si>
    <t>TECNICO SUPERIOR EN ALIMENTOS Y NUTRICION</t>
  </si>
  <si>
    <t>PRODUCCION Y COMERCIO BILINGÜE</t>
  </si>
  <si>
    <t>ASISTENTE DE ARQUITECTURA</t>
  </si>
  <si>
    <t>TECNICO EN REGISTROS Y ESTADISTICAS DE SALUD (PLAN ESPECIAL)</t>
  </si>
  <si>
    <t>LABORATORISTA QUIMICO INDUSTRIAL</t>
  </si>
  <si>
    <t>TECNICO EN CONTROL DE CALIDAD AGRICOLA Y AGROINDUSTRIAL</t>
  </si>
  <si>
    <t>TECNICO EN ADMINISTRACION DE RUCURSOS HUMANOS</t>
  </si>
  <si>
    <t>TECNICO EN ADMINISTRACION (MODULAR)</t>
  </si>
  <si>
    <t>TECNICO EN REHABILITACION TERAPEUTICA</t>
  </si>
  <si>
    <t>TECNICO DE NIVEL SUPERIOR TRADUCTOR INGLES ESPAÑOL</t>
  </si>
  <si>
    <t>GASTRONOMIA MENCION COCINA O PASTELERIA INTERNACIONAL</t>
  </si>
  <si>
    <t>PRODUCCION INFORMATICA MULTIMEDIAL</t>
  </si>
  <si>
    <t>EJECUTIVO DE VENTAS</t>
  </si>
  <si>
    <t>TECNICO EN TRABAJO SOCIAL Y GESTION EN POLITICAS SOCIALES</t>
  </si>
  <si>
    <t>TECNICO EN ADMINISTRACION DE EMPRESAS GESTION TURISMO</t>
  </si>
  <si>
    <t>TECNICO EN TELECOMUNICACION Y REDES</t>
  </si>
  <si>
    <t>TECNICO EN COMERCIO ELECTRONICO</t>
  </si>
  <si>
    <t>TECNICO EN MEDIACION FAMILIAR Y COMUNITARIA</t>
  </si>
  <si>
    <t>TECNICO SOCIAL MENCION GERONTOLOGIA</t>
  </si>
  <si>
    <t>TECNICO EN ADMINISTRACION DE SISTEMAS INFORMATICOS EN RED</t>
  </si>
  <si>
    <t>TECNICO SOCIAL CON MENCION EN DROGODEPENDENCIA</t>
  </si>
  <si>
    <t>TECNICO EN APICULTURA</t>
  </si>
  <si>
    <t>TECNICO ASISTENTE GERENCIAL</t>
  </si>
  <si>
    <t>TECNICO EN SUPERVISION DE SERVICIO AL CLIENTE</t>
  </si>
  <si>
    <t>ASISTENTE EDUCADOR DE PARVULO</t>
  </si>
  <si>
    <t>PAISAJISMO MENCION DISEÑO DIGITAL AVANZADO</t>
  </si>
  <si>
    <t>TECNOLOGIA AGRICOLA MENCION CULTIVOS Y GANADERIA</t>
  </si>
  <si>
    <t>TECNOLOGIA Y ADMINISTRACION PECUARIA</t>
  </si>
  <si>
    <t>TECNICO EN MINERIA Y GEOLOGIA</t>
  </si>
  <si>
    <t>ASISTENTE DE GERENCIA</t>
  </si>
  <si>
    <t>SOPORTE Y MANTENCION DE REDES</t>
  </si>
  <si>
    <t>TECNICO MECANICO</t>
  </si>
  <si>
    <t>SERVICIOS PARA ADULTO MAYOR</t>
  </si>
  <si>
    <t>ASISTENTE DE EDUCADORA DE PARVULOS</t>
  </si>
  <si>
    <t>COMERCIO EXTERIOR Y OPERACIONES PORTUARIAS</t>
  </si>
  <si>
    <t>HIGIENE AMBIENTAL</t>
  </si>
  <si>
    <t>REHABILITACION PSICOSOCIAL Y DROGADICCION</t>
  </si>
  <si>
    <t>SISTEMAS AGROPECUARIOS</t>
  </si>
  <si>
    <t>GESTION DE CALIDAD ACUICOLA Y ALIMENTARIA</t>
  </si>
  <si>
    <t>SALUD DE PECES</t>
  </si>
  <si>
    <t>LOGISTICA Y TRANSPORTE</t>
  </si>
  <si>
    <t>PRODUCCION DE MOLUSCOS</t>
  </si>
  <si>
    <t>GESTION DE CALIDAD Y AMBIENTAL</t>
  </si>
  <si>
    <t>BUCEO COMERCIAL</t>
  </si>
  <si>
    <t>PROCESAMIENTO DE ALIMENTOS</t>
  </si>
  <si>
    <t>ADMINISTRACION GENERAL MENCIONES EN RECURSOS HUMANOS O EMPRESAS ACUICOLAS</t>
  </si>
  <si>
    <t>ASISTENTE TRADUCTOR DE ALTA GERENCIA</t>
  </si>
  <si>
    <t>CONTADOR PUBLICO AUDITOR VESP</t>
  </si>
  <si>
    <t>INGENIERIA EN CONSTRUCCION P.E. (INCO INECO)</t>
  </si>
  <si>
    <t>(PLAN DE CONTINUIDAD DE ESTUDIOS) AUDITORIA</t>
  </si>
  <si>
    <t>INGENIERIA COMERCIAL MENCION EN ADMINISTRACION</t>
  </si>
  <si>
    <t>PROGRAMA DE TITULACION EN PERIODISMO</t>
  </si>
  <si>
    <t>(PLAN DE CONTINUIDAD DE ESTUDIOS) INGENIERIA DE EJECUCION EN ADMINISTRACION DE EMPRESAS</t>
  </si>
  <si>
    <t>(PLAN DE CONTINUIDAD DE ESTUDIOS) INGENIERIA DE EJECUCION INDUSTRIAL</t>
  </si>
  <si>
    <t>TECNICO UNIVERSITARIO EN GESTION INDUSTRIAL</t>
  </si>
  <si>
    <t>INGENIERIA COMERCIAL MENCION EN ECONOMIA</t>
  </si>
  <si>
    <t>PROGRAMA EDUCATIVO UNIVERSITARIO GESTION PARA EL EMPRENDIMIENTO</t>
  </si>
  <si>
    <t>TECNICO UNIVERSITARIO EN GESTION DE ORGANIZACIONES CON MENCION COMPUTACION</t>
  </si>
  <si>
    <t>TECNICO UNIVERSITARIO EN PREVENCION Y REHABILITACION DEL CONSUMO DE DROGAS</t>
  </si>
  <si>
    <t>TECNICO UNIVERSITARIO EN EDUCACION ESPECIAL</t>
  </si>
  <si>
    <t>(PLAN DE CONTINUIDAD DE ESTUDIOS) INGENIERIA COMERCIAL</t>
  </si>
  <si>
    <t>(PLAN DE CONTINUIDAD DE ESTUDIOS) INGENIERIA CIVIL INDUSTRIAL PARA ING. EJECUCION</t>
  </si>
  <si>
    <t>INGENIERIA DE EJECUCION EN ADMINISTRACION DE EMPRESAS MENCION AREAS VERDES</t>
  </si>
  <si>
    <t>INGENIERIA DE EJECUCION EN ADMINISTRACION DE EMPRESAS MENCION COMERCIALIZACION</t>
  </si>
  <si>
    <t>INGENIERIA DE EJECUCION EN ADMINISTRACION DE EMPRESAS MENCION RRHH</t>
  </si>
  <si>
    <t>ESPECIALIDAD EN ANESTESIOLOGIA Y PREANIMACION</t>
  </si>
  <si>
    <t>PROGRAMA SEGUNDA TITULACION EN PEDAGOGICA EN ENSEÑANZA MEDIA PARA PROFESIONALES</t>
  </si>
  <si>
    <t>PROGRAMA SEGUNDA TITULACION DE EDUCACION DIFERENCIAL MENCION DISCAPACIDAD MENTAL Y TRASTORNOS DEL LENGUJAE ORAL</t>
  </si>
  <si>
    <t>SOCIOLOGO</t>
  </si>
  <si>
    <t>TECNICO DE NIVEL SUPERIOR EN SEGURIDAD DE REDES</t>
  </si>
  <si>
    <t>INGENIERIA EN SISTEMAS AMBIENTALES-EFCI</t>
  </si>
  <si>
    <t>INGENIERIA INDUSTRIAL-EFCI</t>
  </si>
  <si>
    <t>TECNICO DE NIVEL SUPERIOR EN ADMINISTRACION DE EMPRESAS M/ EN MARKETING Y RECURSOS HUMANOS</t>
  </si>
  <si>
    <t>TECNICO SUPERIOR EN ADMINISTRACION HOTELERA Y TURISMO</t>
  </si>
  <si>
    <t>TECNICO DE NIVEL SUPERIOR EN ADMINISTRACION DE EMPRESAS M/ EN CONTABILIDAD Y TRIBUTACION</t>
  </si>
  <si>
    <t>TECNICO SUPERIOR EN ELECTRONICA Y TELECOMUNICACIONES PLAN ESPECIAL</t>
  </si>
  <si>
    <t>PEDAGOGIA Y LICENCIATURA EN HISTORIA Y GEOGRAFIA</t>
  </si>
  <si>
    <t>TENCOLOGIA EN CONTROL AUTOMATICO DE PROCESOS</t>
  </si>
  <si>
    <t>EDUCACION GENERAL BASICA PLAN ESPECIAL</t>
  </si>
  <si>
    <t>INGENIERIA EN ADMINISTRACION DE EMPRESAS PLAN ESPECIAL</t>
  </si>
  <si>
    <t>TECNICO SUPERIOR EN INVESTIGACION JUDICIAL</t>
  </si>
  <si>
    <t>LICENCIATURA EN CIENCIAS SOCIALES, PLAN COMEN</t>
  </si>
  <si>
    <t>ENOLOGIA</t>
  </si>
  <si>
    <t>INGENIERIA EN BIOTECNOLOGIA ALIMENTARIA</t>
  </si>
  <si>
    <t>LIC. EN ESTADISTICAS</t>
  </si>
  <si>
    <t>LIC.EN QUIMICA MENCION ESTILO AMBIENTAL</t>
  </si>
  <si>
    <t>PEDAGOGIA EN INGLES GENERAL</t>
  </si>
  <si>
    <t>PEDAGOGIA EN CIENCIA CON MENCION EN BIOLOGIA Y QUIMICA</t>
  </si>
  <si>
    <t>TECNICO ASISTENTE JURIDICO</t>
  </si>
  <si>
    <t>TECNICO DE NIVEL SUPERIOR EN CONTADOR GENERAL</t>
  </si>
  <si>
    <t>TECNICO DE NIVEL SUPERIOR EN PREPARADOR FISICO</t>
  </si>
  <si>
    <t>TECNICO DE NIVEL SUPERIOR EN NUTRICION Y DIETETICA</t>
  </si>
  <si>
    <t>TECNICO DE NIVEL SUPERIOR EN HOTELERIA BILINGÜE</t>
  </si>
  <si>
    <t>TECNICO DE NIVEL SUPERIOR EN RADIOLOGIA</t>
  </si>
  <si>
    <t>PEDAGOGIA EN INGLES PARA EDUCACION MEDIA</t>
  </si>
  <si>
    <t>PREPARADOR FISICO Y ENTRENADOR PERSONAL</t>
  </si>
  <si>
    <t>PEDAGOGIA ARTES PLASTICAS MENCIONPINTURA Y/O ESCULTURA Y/O GRABAD</t>
  </si>
  <si>
    <t>PEDAGOGIA EN LENGUAJE, COMUNICACION Y FILOSOFIA</t>
  </si>
  <si>
    <t>PEDAGOGIA EN EDUCACION MEDIA EN EDUCACION FISICA</t>
  </si>
  <si>
    <t>PEDAGOGIA DE EDUCACION MEDIA EN MATEMATICAS Y COMPUTACION</t>
  </si>
  <si>
    <t>PROGRAMA ESPECIAL DE REGULARIZACION DISEÑO GRAFICO</t>
  </si>
  <si>
    <t>PROGRAMA ESPECIAL DE REGULARIZACION TRABAJO SOCIAL</t>
  </si>
  <si>
    <t>TECNICO DE NIVEL SUPERIOR EN COMUNICACION MULTIMEDIA</t>
  </si>
  <si>
    <t>EDUCACION PARVULARIA MENCION ENSEÑANZA DEL INGLES</t>
  </si>
  <si>
    <t>PEDAGOGIA EN INGLES Y TRADUCCION INGLES ESPAÑOL</t>
  </si>
  <si>
    <t>TECNICO UNVERSITARIO EN EDUCACION SOCIAL</t>
  </si>
  <si>
    <t>BACHILLERATO GENERAL EN HUMANIDADES Y CIENCIAS SOCIALES</t>
  </si>
  <si>
    <t>BACHILLERATO GENERAL EN CIENCIAS</t>
  </si>
  <si>
    <t>TECNICO INDUSTRIAL</t>
  </si>
  <si>
    <t>PERIODISMO (INDEPENDENCIA DE LA CARRERA EN TRAMITE)</t>
  </si>
  <si>
    <t>P/E INGENIERIA EN COMERCIO INTERNACIONAL Y ADMINISTRACION ADUANERA</t>
  </si>
  <si>
    <t>INGENIERIA EN COMERCIO INTERNACIONAL Y ADMINISTRACION ADUANERA</t>
  </si>
  <si>
    <t>TECNICO EN SEGURIDAD PRIVADA INTEGRAL</t>
  </si>
  <si>
    <t>TECNICO NIVEL SUPERIOR EN NATUROPATIA HOLISTICA</t>
  </si>
  <si>
    <t>P/E FONOAUDIOLOGIA</t>
  </si>
  <si>
    <t>TECNICO NIVEL SUPERIOR EN VETERINARIA</t>
  </si>
  <si>
    <t>P/E INGENIERIA EJECUCION EN MINAS</t>
  </si>
  <si>
    <t>INGENIERIA DE EJECUCION EN ADMINISTRACION DE EMPRESAS MENCION EN MARKETING</t>
  </si>
  <si>
    <t>EDUCACION PARVULARIA M/ INFORMATICA EDUCATIVA O PSICOMOTROCIDAD</t>
  </si>
  <si>
    <t>TRABAJO SOCIAL MENCION FAMILIA Y GESTION SOCIAL EMPRESARIAL</t>
  </si>
  <si>
    <t>MUSICO-TERAPIA</t>
  </si>
  <si>
    <t>PEDAGOGIA EN MATEMATICA Y TECNOLOGIA DE LA INFORMACION MENCION MATEMATICA E INFORMATICA</t>
  </si>
  <si>
    <t>LICENCIATURA EN MUSICA MENCION CANTO</t>
  </si>
  <si>
    <t>INTERPRETACION MENCION EN DANZA</t>
  </si>
  <si>
    <t>LICENCIATURA EN CIENCIAS EXACTAS, PROFESOR DE MATEMATICAS Y FISICA</t>
  </si>
  <si>
    <t>INGENIERIA CIVIL, LICENCIATURA EN CIENCIAS DE LA INGENIERIA MENCION CIVIL CON MENCION EN ESTRUCTURAS-CONSTRUCCION, HIDRAULICA-SANITARIA AMBIENTAL, TRASNPORTE</t>
  </si>
  <si>
    <t>INGENIERIA CIVIL ELECTRICISTA, LICENCIATURA EN CIENCIAS DE LA INENIERIA MENCION ELECTRICA</t>
  </si>
  <si>
    <t>TITULO DE PROFESIONAL ESPECIALISTA EN CIRUGIA DIGESTIONA</t>
  </si>
  <si>
    <t>MAG. EN CS. BIOL. Y MAG. EN CS. MED. M/ EPIDEMIOLOGIA CLINICA</t>
  </si>
  <si>
    <t>LICENCIATURA EN LENGUA Y LITERATURA HISPANICAS CON MENCION EN LITERATURA O EN LINGUISTICA</t>
  </si>
  <si>
    <t>LICENCIATURA EN EDUCACION HISTORIA Y CIENCIAS SOCIALES</t>
  </si>
  <si>
    <t>CONTADOR Y CONTADOR AUDITOR</t>
  </si>
  <si>
    <t>TECNICO EN PREVENCION Y REHABILITACION DE PERSONAS CON DEPENDENCIA</t>
  </si>
  <si>
    <t>TECNICO UNIVERSITARIO EN MINERALURGIA DEL COBRE</t>
  </si>
  <si>
    <t>INGENIERIA DE EJECUCION EN QUIMICA (V) PROSECUCION DE ESTUDIOS</t>
  </si>
  <si>
    <t>LICENCIATURA EN ORGANIZACION Y GESTION TECNOLOGICA</t>
  </si>
  <si>
    <t>LICENCIATURA EN EDUCACION TECNICA Y FORMACION PROFESIONAL</t>
  </si>
  <si>
    <t>LICENCIATURA EN EDUCACION EN CASTELLANO</t>
  </si>
  <si>
    <t>LICENCIATURA EN EDUCACION EN FISICA Y MATEMATICA</t>
  </si>
  <si>
    <t>LICENCIATURA EN EDUCACION EN INGLES</t>
  </si>
  <si>
    <t>LICENCIATURA EN EDUCACION EN MATEMATICA Y COMPUTACION</t>
  </si>
  <si>
    <t>LICENCIATURA EN EDUCACION EN FILOSOFIA</t>
  </si>
  <si>
    <t>P/E REGULARIZACION EN ENSEÑANZA TECNICO PROFESIONAL</t>
  </si>
  <si>
    <t>ESPECIALIDAD CIRUGIA Y TRAUMATOLOGIAORAL Y MAXILO FACIAL</t>
  </si>
  <si>
    <t>ESPECIALIDAD EN ODONTOLOGIA RESTAURADORA C/M EN PROTESIS FIJA</t>
  </si>
  <si>
    <t>ESPECIALIDAD ODONTOLOGICA RESTAURADORA MENCION EN PROTESIS ESTOMATOLOGICA</t>
  </si>
  <si>
    <t>ESPECIALIDAD EN NEFROLOGIA</t>
  </si>
  <si>
    <t>ESPECIALIDAD EN GASTROENTEROLOGIA</t>
  </si>
  <si>
    <t>PROFESOR DE EDUCACION DIFERENCIAL MENCION EN LENGUAJE</t>
  </si>
  <si>
    <t>ESPECIALIDADES EN ODONTOLOGIA</t>
  </si>
  <si>
    <t>INGENIERIA CIVIL INDUSTRIAL EN SISTEMAS</t>
  </si>
  <si>
    <t>ESPECIALIZACION EN PERIODONCIA</t>
  </si>
  <si>
    <t>ESPECIALIZACION EN REHABILITACION ORAL, MENCION PROSTODONCIA E IMPLANTOLOGIA</t>
  </si>
  <si>
    <t>INGENIERIA CIVIL INDUSTRIAL EN MECANICA</t>
  </si>
  <si>
    <t>BACHILLLERATO EN CIENCIAS</t>
  </si>
  <si>
    <t>TECNICO EN ASISTENTE DENTAL</t>
  </si>
  <si>
    <t>PEDAGOGIA EN INFORMATICA EDUCATIVA</t>
  </si>
  <si>
    <t>PEDAGOGIA EN MATEMATICAS PARA ENSEÑANZA MEDIA</t>
  </si>
  <si>
    <t>TECNICO AGROPECUARIO</t>
  </si>
  <si>
    <t>INGENIERIA EN CONSTRUCION</t>
  </si>
  <si>
    <t>TECNOLOGIA UNIVERSITARIA EN ASISTENCIA JUDICIAL</t>
  </si>
  <si>
    <t>TECNOLOGIA UNIVERSITARIA EN MANTENCION DE EQUIPOS INDUSTRIALES</t>
  </si>
  <si>
    <t>TECNOLOGIA UNIVERITARIA EN ANALISIS Y PROGRAMACION DE SISTEMAS COMPUTACIONALES</t>
  </si>
  <si>
    <t>TECNICO UNIVERSITARIO EN GERONTOLOGIA SOCIAL</t>
  </si>
  <si>
    <t>TECNOLOGIA MEDICA MENCIONRADIOLOGIA Y FISICA MEDICA</t>
  </si>
  <si>
    <t>OBSTETRICIA Y PUERICULTURA MENCIONGESTION Y SALUD FAMILIAR</t>
  </si>
  <si>
    <t>PEDAGOGIA EN EDUCACION BASICA MENCION RELIGION</t>
  </si>
  <si>
    <t>ANTROPOLOGIA SOCIOCULTURAL</t>
  </si>
  <si>
    <t>CONTADOR PUBLICO</t>
  </si>
  <si>
    <t>INGENIERIA DE EJECUCION EN ALIMENTOS</t>
  </si>
  <si>
    <t>INGENIERIA DE EJECUCION EN GESTION AMBIENTAL</t>
  </si>
  <si>
    <t>EDUCACION INICIAL</t>
  </si>
  <si>
    <t>LICENCIATURA EN TRABAJO SOCIAL (CONTINUIDAD DE CARRERA PLANIFICACION SOCIAL)</t>
  </si>
  <si>
    <t>INGENIERIA DE EJECUCION EN ADMINISTRACION DE EMPRESAS MENCION COMERCIO EXTERIOR</t>
  </si>
  <si>
    <t>INGENIERIA DE EJECUCION EN ADMINISTRACION DE EMPRESAS (INGRESO DE ALUMNOS CON TITULO TECNICO O PROFESIONAL)</t>
  </si>
  <si>
    <t>LICENCIATURA EN EDUCACION Y PEDAGOGIA EN EDUCACION DIFERENCIAL EN TRASTORNOS AUDICION Y LENGUAJE</t>
  </si>
  <si>
    <t>LICENCIATURA EN EDUCACION Y PEDAGOGIA EN EDUCACION DIFERENCIAL EN TRASTORNOS DE LA VISION</t>
  </si>
  <si>
    <t>LICENCIATURA EN EDUCACION Y PEDAGOGIA EN EDUCACION DIFERENCIAL EN PROBLEMAS DE APRENDIZAJE</t>
  </si>
  <si>
    <t>LICENCIATURA EN EDUCACION-PEDAGOGIA EDUCACION PARVULARIA</t>
  </si>
  <si>
    <t>LICENCIATURA EN EDUCACION EN MATEMATICA Y PEDAGOGIA EN MATEMATICA O PEDAGOGIA EN MATEMATICA E INFORMATICA EDUCACIONAL O PEDAGOGIA EN MATEMATICA Y ESTADISTICA EDUCACIONAL</t>
  </si>
  <si>
    <t>LICENCIATURA EN EDUCACION EN QUIMICA Y PEDAGOGIA EN QUIMICA O PEDAGOGIA EN QUIMICA Y CIENCIAS NATURALES</t>
  </si>
  <si>
    <t>LICENCIATURA EN EDUCACION MENCION ALEMAN Y PEDAGOGIA EN ALEMAN</t>
  </si>
  <si>
    <t>LICENCIATURA EN EDUCACION MENCION CASTELLANO Y PEDAGOGIA EN CASTELLANO</t>
  </si>
  <si>
    <t>LICENCIATURA EN EDUCACION MENCION FRANCES Y PEDAGOGIA EN FRANCES</t>
  </si>
  <si>
    <t>LICENCIATURA EN EDUCACION MENCION HISTORIA, MENCION GEOGRAFIA Y PEDAGOGIA EN HISTORIA Y GEOGRAFIA</t>
  </si>
  <si>
    <t>LICENCIATURA EN EDUCACION MENCION INGLES Y PEDAGOGIA EN INGLES</t>
  </si>
  <si>
    <t>TECNICO QUIMICO UNIVERSITARIO</t>
  </si>
  <si>
    <t>LICENCIATURA EN EDUCACION MUSICAL-PEDAGOGIA EN EDUCACION MUSICAL</t>
  </si>
  <si>
    <t>LICENCIATURA EN EDUCACION DE LAS ARTES PLASTICA-PEDAGOGIA EN ARTES PLASTICAS</t>
  </si>
  <si>
    <t>LICENCIATURA EN EDUCACION ARTISTICA Y PEDAGOGIA EN ARTES VISUALES</t>
  </si>
  <si>
    <t>LICENCIATURA EN EDUCACION EN BIOLOGIA</t>
  </si>
  <si>
    <t>LICENCIATURA EN EDUCACION EN FISICA Y PEDAGOGIA EN FISICA Y CIENCIA NATURALES</t>
  </si>
  <si>
    <t>LICENCIATURA EN EDUCACION FISICA-PEDAGOGIA EDUCACION FISICA DEPORTES Y RECREACION DAMAS</t>
  </si>
  <si>
    <t>LICENCIATURA EN EDUCACION FISICA-PEDAGOGIA EDUCACION FISICA DEPORTES Y RECREACION VARONES</t>
  </si>
  <si>
    <t>CONTADOR GENERAL MENCION TRIBUTARIA</t>
  </si>
  <si>
    <t>TECNICO EN MEDIO AMBIENTE MENCION MINERIA</t>
  </si>
  <si>
    <t>EDUCACION PARVULARIA PARA TECNICOS EN EDUC.PARVULARIA</t>
  </si>
  <si>
    <t>INGENIERIA EJECUCION EN ADMINISTRACION DE EMPRESAS(EDUC.A DISTANCIA)</t>
  </si>
  <si>
    <t>INGENIERIA DE EJECUCION DE EMPRESAS PARA TECNICOS</t>
  </si>
  <si>
    <t>INGENIERIA CIVIL EN OBRAS</t>
  </si>
  <si>
    <t>P/E INGENIERIA INDUSTRIAL</t>
  </si>
  <si>
    <t>LICENCIATURA EN EDUCACION M/ ADMINISTRACION EDUCACIONAL Y EN ORIENTACION VOCACIONAL Y PROFESIONAL (A DISTANCIA)</t>
  </si>
  <si>
    <t>PLAN ESPECIAL BIBLIOTECARIO DOCUMENTALISTA</t>
  </si>
  <si>
    <t>INGENIERIA EN PREVENCION DE RIESGOS (PRYMA)</t>
  </si>
  <si>
    <t>INGENIERIA EN PREVENCION DE RIESGOS (E)</t>
  </si>
  <si>
    <t>INGENIERIA EN PREVENCION DE RIESGOS (P)</t>
  </si>
  <si>
    <t>TECNICO SUPERIOR INDUSTRIAL</t>
  </si>
  <si>
    <t>TECNICO SUPERIOR EN GEOMENSURA</t>
  </si>
  <si>
    <t>ARQUITECTURA PLAN ESPECIAL DE TITULACION</t>
  </si>
  <si>
    <t>TECNICO DE NIVEL SUPERIOR EN GESTION PUBLICA PARA MUNICIPALIDADES (VIRTUAL)</t>
  </si>
  <si>
    <t>TECNICO UNIVERSITARIO DE NIVEL SUPERIOR EN PREVENCION DE RIESGOS</t>
  </si>
  <si>
    <t>P/E INGENIERIA EJECUCION EN INFORMATICA</t>
  </si>
  <si>
    <t>TECNICO UNIVERSITARIO EN ADMINISTRACION EN INFORMATICA</t>
  </si>
  <si>
    <t>TECNICO UNIVERSITARIO EN COMUNICACION DE DATOS</t>
  </si>
  <si>
    <t>TECNICO UNIVERSITARIO EN ELECTRONICA M/ TELECOMUNICACIONES</t>
  </si>
  <si>
    <t>INGENIERIA EJECUCION INDUSTRIAL P/E DE COMPLEMENTACION</t>
  </si>
  <si>
    <t>TECNICO DE NIVEL SUPERIOR EN ELCTRICIDAD</t>
  </si>
  <si>
    <t>PLAN COMUN DE INGENIERIA EJECUCION INDUSTRIAL</t>
  </si>
  <si>
    <t>P/E INGENIERIA EN INFORMATICA</t>
  </si>
  <si>
    <t>LICENCIATURA EN LETRAS,MENCION FRANCES</t>
  </si>
  <si>
    <t>PEDAGOGIA EN FISICA Y CIENCIAS NATURALES</t>
  </si>
  <si>
    <t>INGENIERIA CIVIL EN TELEINFORMACION</t>
  </si>
  <si>
    <t>INGENIERIA EN GEOINFORMACION</t>
  </si>
  <si>
    <t>PLAN DE COMPLEMENTACION DE ESTUDIOS INGENIERIA DE EJECUCION EN GESTION DE LA CALIDAD</t>
  </si>
  <si>
    <t>CATEDRA INSTRUMENTAL EN GUITARRA</t>
  </si>
  <si>
    <t>EDUCACION GENERAL BASICA MENCION CASTELLANO Y CIENCIAS SOCIALES, MATEMATICA Y CIENCIAS NATURALES</t>
  </si>
  <si>
    <t>PEDAGOGIA EN FILOSOFIA Y/O LICENCIATURA EM FILOSOFIA</t>
  </si>
  <si>
    <t>LICENCIATURA EN TECNICAS EN MANEJO CONDUCTUAL EN NIÑOS Y ADOLESCENTES</t>
  </si>
  <si>
    <t>INGENIERIA DE EJECUCION INDUSTRIAL-PE</t>
  </si>
  <si>
    <t>TECNICO UNIVERSITARIO EN INFORMATICA Y REDES</t>
  </si>
  <si>
    <t>INGENIERIA DE EJECUCION EN ADMINISTRACION DE EMPRESAS-PE</t>
  </si>
  <si>
    <t>TECNICO UNIVERSITARIO AGROINDUSTRIAL</t>
  </si>
  <si>
    <t>INGENIERIA EJECUCION INDUSTRIAL MENCION MANTENIMIENTO Y LOGISTICA</t>
  </si>
  <si>
    <t>PROGRAMA DE CONTINUIDAD DE ESTUDIOS EN NUTRICION Y DIETETICA</t>
  </si>
  <si>
    <t>INGENIERIA DE EJECUCION EN ADMINISTRACION DE EMPRESAS MENCION FINANZAS O COMERCIO INTERNACIONAL VESP</t>
  </si>
  <si>
    <t>TECNICO UNIVERSITARIO EN COMERCIO INTERNACIONAL</t>
  </si>
  <si>
    <t>CONSTRUCCION CIVIL-PE</t>
  </si>
  <si>
    <t>TECNICO UNIVERSITARIO INDUSTRIAL</t>
  </si>
  <si>
    <t>PEDAGOGIA EN EDUCACION GENERAL BASICA C/E EDUCACION INTERCULTURAL</t>
  </si>
  <si>
    <t>PLAN ESPECIAL COND.AL TITULO DE INGENIERO FORESTAL</t>
  </si>
  <si>
    <t>PEDAGOGIA TECNICO PROFESIONAL</t>
  </si>
  <si>
    <t>ADMINISTRACION DE EMPRESAS TURISTICAS</t>
  </si>
  <si>
    <t>COMUNICACION EMPRESARIAL MENCION RECURSOS HUMANOS</t>
  </si>
  <si>
    <t>INGENIERIA EN ADMINISTRACION DE OPERACIONES</t>
  </si>
  <si>
    <t>PEDAGOGIA TECNICO PROFESIONAL MENCION MECANICA AUTOMOTRIZ</t>
  </si>
  <si>
    <t>INGENIERIA EN MANUFACTURA INDUSTRIAL MENCION METALMECANICA</t>
  </si>
  <si>
    <t>CONTADOR AUDITOR MENCION BANCA E INSTITUCIONES FINANCIERAS</t>
  </si>
  <si>
    <t>TECNICO DE NIVEL SUPERIOR EN EDUCACION DE PARVULOS, MENCION EN INSPECTORIA O MENCION EN BIBLIOTECA ESCOLAR</t>
  </si>
  <si>
    <t>TECNICO DE NIVEL SUPERIOR EN EDUCACION BASICA DE PRIMER CICLO (NB1), MENCION EN INSPECTORIA O MENCION EN BIBLIOTECA ESCOLAR</t>
  </si>
  <si>
    <t>EDUCACION MEDIA EN MUSICA</t>
  </si>
  <si>
    <t>TECNICO EN ENFERMERIA-PROGRAMA ESPECIAL PARA TRABAJADORES DE LA SALUD</t>
  </si>
  <si>
    <t>INGENIERIA DE EJECUCION EN PROCESOS INDUSTRIALES Y AUTOMATIZACION</t>
  </si>
  <si>
    <t>ADMINISTRACION DE VENTAS MENCION RETAIL</t>
  </si>
  <si>
    <t>INGENIERIA DE EJECUCION EN GESTION DE VENTAS</t>
  </si>
  <si>
    <t>ADMINISTRACION DE VENTAS M/ RETAIL, SERVICIOS, VENTAS</t>
  </si>
  <si>
    <t>TECNICO EN CUIDADO ADULTO MAYOR</t>
  </si>
  <si>
    <t>TECNICO EN INFORMATICA MENCION DESARROLLO DE APLICACIONES</t>
  </si>
  <si>
    <t>INGENIERIA EN ELECTRICIDAD PLAN ESPECIAL</t>
  </si>
  <si>
    <t>CONSTRUCCION CIVIL PLAN ESPECIAL</t>
  </si>
  <si>
    <t>AUDITORIA PLAN ESPECIAL</t>
  </si>
  <si>
    <t>INGENIERIA DE EJECUCION EN ADMINISTRACION DE EMPRESAS PLAN ESPECIAL</t>
  </si>
  <si>
    <t>INGENIERIA EN INFORMATICA PLAN ESPECIAL</t>
  </si>
  <si>
    <t>INGENIERIA EN PREVENCION DE RIESGOS Y MEDIO AMBIENTE PLAN ESPECIAL</t>
  </si>
  <si>
    <t>INGENIERIA EN ADMINISTRACION MENCION CENTROS DEPORTIVOS</t>
  </si>
  <si>
    <t>TECNICO EN PRODUCCION AUDIOVISUAL MENCION CAMARA</t>
  </si>
  <si>
    <t>TECNICO EN PRODUCCION AUDIOVISUAL MENCION ILUMINACION</t>
  </si>
  <si>
    <t>TECNICO EN PRODUCCION AUDIOVISUAL MENCION EDICION</t>
  </si>
  <si>
    <t>INGENIERIA EN MEDIOS AUDIOVISUALES</t>
  </si>
  <si>
    <t>INGENIERIA EN PRODUCCION DE MULTIMEDIA</t>
  </si>
  <si>
    <t>COMUNICACION MULTIMEDIAL</t>
  </si>
  <si>
    <t>COMUNICACION SOCIAL EN MULTIMEDIA</t>
  </si>
  <si>
    <t>INGENIERIA EN ELECTRONICA PLAN ESPECIAL</t>
  </si>
  <si>
    <t>TECNICO SUPERIOR DE OBRAS VIALES</t>
  </si>
  <si>
    <t>TECNICO SUPERIOR DE OBRAS CIVILES</t>
  </si>
  <si>
    <t>TECNICO SUPERIOR EN DESARROLLO COMUNITARIO CON ESPECIALIZACION EN ATENCION DEL ADULTO MAYOR</t>
  </si>
  <si>
    <t>EDUCACION PREESCOLAR M/ ALEMAN</t>
  </si>
  <si>
    <t>INGENIERIA INDUSTRIAL A DISTANCIA</t>
  </si>
  <si>
    <t>TECNICO EN GESTION PULICA</t>
  </si>
  <si>
    <t>TECNICO EN PREPARACION FISICA</t>
  </si>
  <si>
    <t>TECNICO EN ORGANIZACION Y PRODUCCION DE EVENTOS</t>
  </si>
  <si>
    <t>PERITO EN CRIMINALISTICA</t>
  </si>
  <si>
    <t>TECNICO DE NIVEL SUPERIOR EDUCADORA DE PARVULOS</t>
  </si>
  <si>
    <t>PROGRAMA ESPECIAL DE INGENIERIA EN PREVENCION DE RIESGOS Y MEDIO AMBIENTE</t>
  </si>
  <si>
    <t>SECRETARIADO BILINGÜE DE GESTION EMPRESARIAL</t>
  </si>
  <si>
    <t>PUBLICIDAD MENCION CREACION GRAFICA Y AUDIOVISUAL</t>
  </si>
  <si>
    <t>TECNOLOGIA EN PRODUCCION MULTIMEDIAY DISEÑO WEB</t>
  </si>
  <si>
    <t>TECNOLOGIA EN DISEÑO DE ARQUITETURA DE INTERIORES Y DECORACION</t>
  </si>
  <si>
    <t>TECNICO EN ADMINISTRACION HOTELERA</t>
  </si>
  <si>
    <t>TECNICO EN LOGISTICA EMPRESARIAL</t>
  </si>
  <si>
    <t>INTERPRETACION EN LENGUAJE DE SEÑAS MENCION INTEGRACION Y CULTURA SORDA</t>
  </si>
  <si>
    <t>TECNICO EN ENFERMERIA MENCION EN GINECOOBSTETRICA</t>
  </si>
  <si>
    <t>TECNICO EN SEVICIO SOCIAL</t>
  </si>
  <si>
    <t>TECNICO DE NIVEL SUPERIOR EN BIBLIOTECOLOGIA Y SERVICIO DE INFORMACION DIGITAL</t>
  </si>
  <si>
    <t>TECNICO DE NIVEL SUPERIOR EN GESTION CULTURAL</t>
  </si>
  <si>
    <t>TECNICO DE NIVEL SUPERIOR EN MEDIOS AUDIOVISUALES PARA LA EDUCACION</t>
  </si>
  <si>
    <t>TECNICO DE NIVEL SUPERIOR EN TRADUCCION INGLES-ESPAÑOL EN SISTEMAS DIGITALES</t>
  </si>
  <si>
    <t>TECNICO DE NIVEL SUPERIOR EN PRODUCCION GRAFICA MULTIMEDIA</t>
  </si>
  <si>
    <t>TECNICO DE NIVEL SUPERIOR EN PUBLICIDAD Y MARKETING</t>
  </si>
  <si>
    <t>TECNICO DE NIVEL SUPERIOR EN COMUNICACION DIGITAL Y GESTION DE MEDIOS EN LA WEB</t>
  </si>
  <si>
    <t>CATEQUISTA</t>
  </si>
  <si>
    <t>INGENIERIA EN PREVENCION DE RIESGOS PARA TECNICOS</t>
  </si>
  <si>
    <t>CONSTRUCCION CIVIL PARA TECNICOS</t>
  </si>
  <si>
    <t>PSICOPEDAGOGIA PARA TECNICOS</t>
  </si>
  <si>
    <t>P/E AUDITORIA (PROGRAMA DE CONTINUIDAD)</t>
  </si>
  <si>
    <t>P/E INGENIERIA EN TURISMO PARA TECNICOS</t>
  </si>
  <si>
    <t>TECNICO EN DIRECCION Y GESTION COMERCIAL</t>
  </si>
  <si>
    <t>INGENIERIA EN DIRECCION Y GESTION COMERCIAL</t>
  </si>
  <si>
    <t>PERITO CRIMINALISTA MENCION DOCUMENTOLOGIA</t>
  </si>
  <si>
    <t>TECNICO EN REHABILITACION PSICOSOCIAL Y DROGODEPENDENCIA</t>
  </si>
  <si>
    <t>TECNICO DE NIVEL SUPERIOR EN AUDITORIA</t>
  </si>
  <si>
    <t>INGENIERIA EN ADMINISTRACION PUBLICA (CSI)</t>
  </si>
  <si>
    <t>GUIA TURISMO</t>
  </si>
  <si>
    <t>INGENIERIA FORENSE CRIMINALISTA</t>
  </si>
  <si>
    <t>INGENIERIA EN INFORMATICA FORENSE</t>
  </si>
  <si>
    <t>INGENIERIA EN PLANIFICACION Y DESARROLLO</t>
  </si>
  <si>
    <t>TECNICO JURIDICO MENCION DOCUMENTOLOGIA</t>
  </si>
  <si>
    <t>PLAN DE CONTINUIDAD DE ESTUDIOS DE TRABAJO SOCIAL</t>
  </si>
  <si>
    <t>ENTRENADOR PROFESIONAL Y DIRECTOR DE EQUIPOS DEPORTIVOS</t>
  </si>
  <si>
    <t>PREVENCION DE RIESGOS Y SEGURIDAD INDUSTRIAL</t>
  </si>
  <si>
    <t>ARCHIVOS Y GESTION DOCUMENTAL</t>
  </si>
  <si>
    <t>INGENIERIA DE EJECUCION EN PLANIFICACION Y DESARROLLO SOCIAL</t>
  </si>
  <si>
    <t>TECNICO DE NIVEL SUPERIOR ASISTENTE SOCIAL</t>
  </si>
  <si>
    <t>TECNICO NIVEL SUPERIOR ASISTENCIAL DE MENORES</t>
  </si>
  <si>
    <t>TECNICO DE NIVEL SUPERIOR ASISTENTE DEL EDUCADOR DE PARVULOS</t>
  </si>
  <si>
    <t>TECNICO EN REDES-PROGRAMA ESPECIAL PARA OPERARIOS DE PLATAFORMAS COMPUTACIONALES</t>
  </si>
  <si>
    <t>ARSENALERIA QUIRURGICA</t>
  </si>
  <si>
    <t>ASISTENTE TECNICO DE EDUCACION ESPECIAL CON MENCION EN DEFICIENCIA MENTAL Y ALTERACIONES ORGANICAS</t>
  </si>
  <si>
    <t>TECNICO ASISTENTE EN OBSTETRICIA Y PUERICULTURA</t>
  </si>
  <si>
    <t>ADMINISTRACION DE EMPRESAS MENCION : ORGANIZACIONES DE SALUD</t>
  </si>
  <si>
    <t>ASISTENTE DEL EDUCADOR DE PARVULOS CON MENCION DEFICIENCIA ORGANICA Y MENTAL</t>
  </si>
  <si>
    <t>TECNICO EN DISEÑO Y PROGRAMACION DE VIDEO JUEGOS</t>
  </si>
  <si>
    <t>TECNICO EN SOPORTE, CONECTIVIDAD Y REDES</t>
  </si>
  <si>
    <t>TECNICO OPTICO</t>
  </si>
  <si>
    <t>GESTION EN NEGOCIOS TURISTICOS</t>
  </si>
  <si>
    <t>TECNICO ASISTENTE JUDICIAL</t>
  </si>
  <si>
    <t>TECNICO EN AGRONOMIA</t>
  </si>
  <si>
    <t>PREVENCION DE RIESGOS SEMI FLEXIBLE</t>
  </si>
  <si>
    <t>ADMINSTRACION DE EMPRESAS</t>
  </si>
  <si>
    <t>ASISTENTE EJECUTIVO/MENCION TECNOLOGIAS DE INFORMACION Y COMUNICACION</t>
  </si>
  <si>
    <t>TECNICO EN ECUCACION PARVULARIA Y NB1</t>
  </si>
  <si>
    <t>TECNICO EN INFORMATICA CON ESPECIALIZACION EN DESARROLLO DE SOFTWARE Y MULTIMEDIOS O REDES Y SOPORTE COMPUTACIONAL</t>
  </si>
  <si>
    <t>ADMINISTRACION DE EMPRESAS MENCION INSTITUCIONES FINANCIERAS</t>
  </si>
  <si>
    <t>TECNICO SOCIAL CON MENCION EN ATENCION DE POLITICAS PUBLICAS</t>
  </si>
  <si>
    <t>TECNICO EN DISEÑO Y PRODUCCION DIGITAL</t>
  </si>
  <si>
    <t>TECNICO CONTADOR GENERAL PEV</t>
  </si>
  <si>
    <t>TECNICO EN VENTAS PEV</t>
  </si>
  <si>
    <t>TECNICO EN ADMINISTRACION DE EMPRESAS PEV</t>
  </si>
  <si>
    <t>HOTELERIA INTERNACIONAL</t>
  </si>
  <si>
    <t>TECNICO EN ALIMENTACION COLECTIVA</t>
  </si>
  <si>
    <t>GESTION Y ADMINISTRACION DE VENTAS</t>
  </si>
  <si>
    <t>TECNOLOGIA AGRICOLA MENCION CULTIVOS, FRUTALES Y VIDES</t>
  </si>
  <si>
    <t>TECNOLOGIA EN PRODUCCION PECUARIA MENCION BOVINOS</t>
  </si>
  <si>
    <t>TECNOLOGIA FORESTAL</t>
  </si>
  <si>
    <t>COMERCIO EXTERIOR MENCION TRANSPORTE INTERNACIONAL</t>
  </si>
  <si>
    <t>ASISTENTE EN ODONTOLOGIA</t>
  </si>
  <si>
    <t>TECNOLOGIA Y ADMINISTRACION AGRICOLA MENCION CULTIVOS, FRUTALES Y VIDES</t>
  </si>
  <si>
    <t>TECNOLOGIA Y ADMINISTRACION AGRICOLA MENCION CULTIVOS Y GANADERIA</t>
  </si>
  <si>
    <t>REFRIGERACION Y CLIMATIZACION MENCION REFRIGERACION INDUSTRIAL</t>
  </si>
  <si>
    <t>RELACIONES PUBLICAS Y COMUNICACION ORGANIZACIONAL</t>
  </si>
  <si>
    <t>INFORMATICA Y REDES DE COMPUTADORES (MODULOS)</t>
  </si>
  <si>
    <t>INVESTIGACION CRIMINALISTICA MENCION DOCUMENTOLOGIA O HUELLOLOGIA O PLANIMETRIA (MODULOS)</t>
  </si>
  <si>
    <t>INFORMATICA Y REDES DE COMPUTADORES</t>
  </si>
  <si>
    <t>TELECOMUNICACIONES DIGITALES</t>
  </si>
  <si>
    <t>GESTION DE EMPRESA MENCION FINANZAS</t>
  </si>
  <si>
    <t>SECRETARIADO EJECUTIVO BILINGÜE COMPUTACIONAL</t>
  </si>
  <si>
    <t>TECNICO DE NIVEL SUPERIOR EN ADMINISTRACION DE SEGURIDAD SOCIAL</t>
  </si>
  <si>
    <t>ASISTENTE EJECUTIVO BILINGÜE (MODULOS)</t>
  </si>
  <si>
    <t>INEGENIERIA NAVAL MECANICA</t>
  </si>
  <si>
    <t>INGENIERIA DE EJECUCION EN SISTEMAS AERONAUTICOS MENCION PILOTO DE GUERRA</t>
  </si>
  <si>
    <t>INGENIERIA EN AERONAUTICA</t>
  </si>
  <si>
    <t>CURSO NIVEL DE PERFECCIONAMIENTO IV (N.P.4) OFICIAL DE ORDEN Y SEGURIDAD</t>
  </si>
  <si>
    <t>INSTRUCTOR</t>
  </si>
  <si>
    <t>INSTRUCTOR (POLICIA MONTADA)</t>
  </si>
  <si>
    <t>PILOTO</t>
  </si>
  <si>
    <t>VUELO POR INSTRUMENTOS</t>
  </si>
  <si>
    <t>OPERACIONES POLICIALES ESPECIALES</t>
  </si>
  <si>
    <t>MAESTRO DE EQUITACION</t>
  </si>
  <si>
    <t>CRIMINALISTICA (INVESTIGADOR POLICIAL)</t>
  </si>
  <si>
    <t>DROGAS Y ESTUPEFACIENTES</t>
  </si>
  <si>
    <t>INVESTIGADOR DE ACCIDENTE DE TRANSITO</t>
  </si>
  <si>
    <t>CRIMINALISTICA</t>
  </si>
  <si>
    <t>INTELIGENCIA POLICIAL</t>
  </si>
  <si>
    <t>MONTAÑA O FRONTERA</t>
  </si>
  <si>
    <t>NIVEL DE PERFECCIONAMIENTO 3 (NP3)</t>
  </si>
  <si>
    <t>INSTRUCTOR-GUIAS DE PERROS POLICIALES</t>
  </si>
  <si>
    <t>INGENIERIA EN TRANSITO Y TRANSPORTE</t>
  </si>
  <si>
    <t>ENFERMERO Y HERRADOR DE GANADO</t>
  </si>
  <si>
    <t>MANTENIMIENTO DE MATERIAL AEREO</t>
  </si>
  <si>
    <t>CAPACITACION EN MATERIAS DE INTENDENCIA</t>
  </si>
  <si>
    <t>INGENIERIA EN INVESTIGACION CRIMINAL</t>
  </si>
  <si>
    <t>ADMINISTRACION DE EMPRESAS MENCION MARKETING O COMERCIO EXTERIOR</t>
  </si>
  <si>
    <t>REALIZADOR CINEMATOGRAFICO</t>
  </si>
  <si>
    <t>CURSO ASPIRANTE A CLASE EN MATERIAL DE GUERRA MECANICO EN VEHICULO MOTORIZAODS</t>
  </si>
  <si>
    <t>Nombre Carrera</t>
  </si>
  <si>
    <t>Créditos aprobados</t>
  </si>
  <si>
    <t>Vacío</t>
  </si>
  <si>
    <t>Respuestas</t>
  </si>
  <si>
    <t>Notas</t>
  </si>
  <si>
    <t>Contesta encuesta?</t>
  </si>
  <si>
    <t>Sí</t>
  </si>
  <si>
    <t>No</t>
  </si>
  <si>
    <t>Medio de verificación</t>
  </si>
  <si>
    <t>N°</t>
  </si>
  <si>
    <t>Subcomponente</t>
  </si>
  <si>
    <t>Componente</t>
  </si>
  <si>
    <t>Fecha</t>
  </si>
  <si>
    <t>Estado Actividad</t>
  </si>
  <si>
    <t>Terminada</t>
  </si>
  <si>
    <t>Pendiente</t>
  </si>
  <si>
    <t>Eliminada</t>
  </si>
  <si>
    <t>% Obtenido</t>
  </si>
  <si>
    <t>PEM</t>
  </si>
  <si>
    <t>Identificación institucional</t>
  </si>
  <si>
    <t>Nombre</t>
  </si>
  <si>
    <t>Objetivo</t>
  </si>
  <si>
    <t>Pasos</t>
  </si>
  <si>
    <t>Ingresar Nombre de universidad</t>
  </si>
  <si>
    <t>N° Paso</t>
  </si>
  <si>
    <t>Nombre del representante institucional</t>
  </si>
  <si>
    <t>Tipo de entrada</t>
  </si>
  <si>
    <t>Desplegable</t>
  </si>
  <si>
    <t>Manual</t>
  </si>
  <si>
    <t>Cargo del representante institucional</t>
  </si>
  <si>
    <t>Nombre responsable documento</t>
  </si>
  <si>
    <t>Log In (inicio de usuario)</t>
  </si>
  <si>
    <t>Instructivo de utilización</t>
  </si>
  <si>
    <t>Programación Operativa</t>
  </si>
  <si>
    <t>Celda</t>
  </si>
  <si>
    <t>c3:c210</t>
  </si>
  <si>
    <t>f3:f210</t>
  </si>
  <si>
    <t>g3:g210</t>
  </si>
  <si>
    <t>h3:h210</t>
  </si>
  <si>
    <t>j3:j210</t>
  </si>
  <si>
    <t>Plazo de inicio</t>
  </si>
  <si>
    <t>k3:k210</t>
  </si>
  <si>
    <t>Plazo de término</t>
  </si>
  <si>
    <t>l3:l210</t>
  </si>
  <si>
    <t>Mucho Éxito para este 2018!!!!!</t>
  </si>
  <si>
    <t>Orden</t>
  </si>
  <si>
    <t>Estado Según planificación</t>
  </si>
  <si>
    <t>Estado real o Fecha de término</t>
  </si>
  <si>
    <t>Cod_Act</t>
  </si>
  <si>
    <t>Cod</t>
  </si>
  <si>
    <t>AER</t>
  </si>
  <si>
    <t>PP</t>
  </si>
  <si>
    <t>n_COD</t>
  </si>
  <si>
    <t>Nombre de Actividad</t>
  </si>
  <si>
    <t>Respecto a indicador y cantidad completado en pestaña 2. columna G, indique número real de ejecuciones</t>
  </si>
  <si>
    <t>Ejecución Operativa</t>
  </si>
  <si>
    <t>Desplegable/manual</t>
  </si>
  <si>
    <t>Declarar actividades, formas de medición y planificación de plazos</t>
  </si>
  <si>
    <t>Declarar los resultados luego de la planificación</t>
  </si>
  <si>
    <t>Este instructivo tiene la finalidad de asegurar el buen uso de la herramienta de gestión</t>
  </si>
  <si>
    <t>Sea amable de seguir los pasos señalados, asegurar información de calidad es tarea de tod@s</t>
  </si>
  <si>
    <t>c8</t>
  </si>
  <si>
    <t>c9</t>
  </si>
  <si>
    <t>c10</t>
  </si>
  <si>
    <t>c11</t>
  </si>
  <si>
    <t>Estado Declaración</t>
  </si>
  <si>
    <t>Estado real</t>
  </si>
  <si>
    <t>Fecha de término</t>
  </si>
  <si>
    <t>Estado</t>
  </si>
  <si>
    <t>Académica de habilidades transversales</t>
  </si>
  <si>
    <t>Actividad de exploración vocacional</t>
  </si>
  <si>
    <t>Actividad de apoyo psicoemocional</t>
  </si>
  <si>
    <t>Preparación para la vida</t>
  </si>
  <si>
    <t>Trabajo de expectativas</t>
  </si>
  <si>
    <t>Total de actividades comprometidas</t>
  </si>
  <si>
    <t>Actividades PEM</t>
  </si>
  <si>
    <t>Actividades AES</t>
  </si>
  <si>
    <t>PEM 1.1</t>
  </si>
  <si>
    <t xml:space="preserve">PEM 1.2 </t>
  </si>
  <si>
    <t>PEM 1.3</t>
  </si>
  <si>
    <t>AES 2.1</t>
  </si>
  <si>
    <t>AES 2.2</t>
  </si>
  <si>
    <t>AES 2.3</t>
  </si>
  <si>
    <t>AES 2.4</t>
  </si>
  <si>
    <t>AES 2.5</t>
  </si>
  <si>
    <t>Unidad de medida</t>
  </si>
  <si>
    <t>Justificación</t>
  </si>
  <si>
    <t>Respecto a indicador y cantidad señalada en pestaña 2. columna I, indique número real de ejecuciones</t>
  </si>
  <si>
    <t>Jornada SIGLA</t>
  </si>
  <si>
    <t>Profesión/Oficio</t>
  </si>
  <si>
    <t>Tipo de contrato</t>
  </si>
  <si>
    <t>Jornada horas</t>
  </si>
  <si>
    <t>$ bruto</t>
  </si>
  <si>
    <t>PLANILLA DE RECURSOS HUMANOS</t>
  </si>
  <si>
    <t>Fecha inicio</t>
  </si>
  <si>
    <t>Fecha Término</t>
  </si>
  <si>
    <t>Año Convenio</t>
  </si>
  <si>
    <t>Jornadas SIGLA</t>
  </si>
  <si>
    <t>JC</t>
  </si>
  <si>
    <t>MJ</t>
  </si>
  <si>
    <t>3//4</t>
  </si>
  <si>
    <t>1//4</t>
  </si>
  <si>
    <t>Código + Teléfono</t>
  </si>
  <si>
    <t>Responsabilidad</t>
  </si>
  <si>
    <t>Años</t>
  </si>
  <si>
    <t>Cargos</t>
  </si>
  <si>
    <t>Coordinadora Ejecutiva PACE</t>
  </si>
  <si>
    <t>Apoyo Administrativo-Contable</t>
  </si>
  <si>
    <t>Docente PEM Área Lenguaje</t>
  </si>
  <si>
    <t>Docente PEM Área Matemática</t>
  </si>
  <si>
    <t>Docente AES Área Lenguaje</t>
  </si>
  <si>
    <t>Docente AES Área Matemática</t>
  </si>
  <si>
    <t xml:space="preserve">Psicóloga AES </t>
  </si>
  <si>
    <t xml:space="preserve">Analista de datos y sistemas </t>
  </si>
  <si>
    <t>Psicólogo PEM</t>
  </si>
  <si>
    <t>Psicopedagoga PEM</t>
  </si>
  <si>
    <t>Tutor par</t>
  </si>
  <si>
    <t>tutor académico</t>
  </si>
  <si>
    <t>secretaria/o</t>
  </si>
  <si>
    <t>Educador diferencial</t>
  </si>
  <si>
    <t>Terapeuta Ocupacional</t>
  </si>
  <si>
    <t>Otro</t>
  </si>
  <si>
    <t>Tipo contrato</t>
  </si>
  <si>
    <t>Honorario</t>
  </si>
  <si>
    <t>Planta</t>
  </si>
  <si>
    <t>Coordinadora PEM</t>
  </si>
  <si>
    <t>Coordinadora AES</t>
  </si>
  <si>
    <t>Formulario de Presupuesto</t>
  </si>
  <si>
    <t>NOMBRE CONVENIO</t>
  </si>
  <si>
    <t>PROGRAMA DE ACOMPAÑAMIENTO Y ACCESO EFECTIVO A LA EDUCACIÓN SUPERIOR</t>
  </si>
  <si>
    <t>CÓDIGO CONVENIO</t>
  </si>
  <si>
    <t>INSTITUCIÓN</t>
  </si>
  <si>
    <t>TIPO INSTITUCIÓN</t>
  </si>
  <si>
    <t>N° REG.</t>
  </si>
  <si>
    <t>ITEM</t>
  </si>
  <si>
    <t>SUB_ITEM</t>
  </si>
  <si>
    <t>CUENTA</t>
  </si>
  <si>
    <t>MONTO MINEDUC</t>
  </si>
  <si>
    <t>DESCRIPCION</t>
  </si>
  <si>
    <t>EQUIPO_PROFESIONALES</t>
  </si>
  <si>
    <t>ALIMENTACIÓN_BENEFICIARIOS</t>
  </si>
  <si>
    <t>TRANSPORTE_BENEFICIARIOS</t>
  </si>
  <si>
    <t>PROYECTOS_PARTICIPATIVOS</t>
  </si>
  <si>
    <t>ALOJAMIENTO_PARA_BENEFICIARIOS</t>
  </si>
  <si>
    <t>MATERIAL_FUNGIBLE</t>
  </si>
  <si>
    <t>TUTORES_PARES</t>
  </si>
  <si>
    <t>ENCARGADO_ADMINISTRATIVO</t>
  </si>
  <si>
    <t>OTROS_PROFESIONALES</t>
  </si>
  <si>
    <t>ARTÍCULOS_DE_DIFUSIÓN_Y_PUBLICIDAD</t>
  </si>
  <si>
    <t>TRASLADO_EQUIPO_PACE</t>
  </si>
  <si>
    <t>VIÁTICO_EQUIPO_COORDINADOR</t>
  </si>
  <si>
    <t>ARTÍCULOS_DE_APOYO_PARA_LA_ENSEÑANZA</t>
  </si>
  <si>
    <t>SEMINARIOS/JORNADAS/CAPACITACIÓN</t>
  </si>
  <si>
    <t>COORDINACIÓN_EJECUTIVA</t>
  </si>
  <si>
    <t>COORDINACIÓN_REGIONAL</t>
  </si>
  <si>
    <t>SERVICIOS_DE_IMPRESIÓN</t>
  </si>
  <si>
    <t>COMPRA_DE_ENTRADAS_(CONCIERTOS/ORQUESTAS/TEATROS)</t>
  </si>
  <si>
    <t>AYUDANTES_DE_PREGRADO</t>
  </si>
  <si>
    <t>HONORARIOS_DE_TALLERISTAS</t>
  </si>
  <si>
    <t>SERVICIOS_AUDIOVISUALES_Y_DE_COMUNICACIÓN</t>
  </si>
  <si>
    <t>TUTORES_ACADÉMICOS</t>
  </si>
  <si>
    <t>EXPOSITORES_EXPERTOS</t>
  </si>
  <si>
    <t>OTROS_AYUDANTES_DE_PREGRADO</t>
  </si>
  <si>
    <t>ARRIENDO_DE_OFICINA</t>
  </si>
  <si>
    <t>GASTOS_ENVÍO_CORRESPONDENCIA</t>
  </si>
  <si>
    <t>GASTOS_BANCARIOS</t>
  </si>
  <si>
    <t>DIAGNOSTICO_EJECUCION_AES</t>
  </si>
  <si>
    <t>ACOMP_ACADEMICO_EJECUCION_AES</t>
  </si>
  <si>
    <t>ACOMP_PSICOEDUCATIVO_EJECUCION_AES</t>
  </si>
  <si>
    <t>MONITOREO_AES</t>
  </si>
  <si>
    <t>CODIES</t>
  </si>
  <si>
    <t>NOMBRE IES</t>
  </si>
  <si>
    <t>TIPO IES</t>
  </si>
  <si>
    <t>70770800-K</t>
  </si>
  <si>
    <t>ESTATAL</t>
  </si>
  <si>
    <t>UAP</t>
  </si>
  <si>
    <t>70777500-9</t>
  </si>
  <si>
    <t xml:space="preserve">UNIVERSIDAD ARTURO PRAT </t>
  </si>
  <si>
    <t>81518400-9</t>
  </si>
  <si>
    <t>PRIVADA</t>
  </si>
  <si>
    <t>ANT</t>
  </si>
  <si>
    <t>70791800-4</t>
  </si>
  <si>
    <t>CCU</t>
  </si>
  <si>
    <t>74822900-0</t>
  </si>
  <si>
    <t>ATA</t>
  </si>
  <si>
    <t>71236700-8</t>
  </si>
  <si>
    <t>70783100-6</t>
  </si>
  <si>
    <t xml:space="preserve">UNIVERSIDAD DE LA SERENA </t>
  </si>
  <si>
    <t>AUS</t>
  </si>
  <si>
    <t>81380500-6</t>
  </si>
  <si>
    <t xml:space="preserve">UNIVERSIDAD AUSTRAL DE CHILE </t>
  </si>
  <si>
    <t>71918300-K</t>
  </si>
  <si>
    <t>60911006-6</t>
  </si>
  <si>
    <t>UNIVERSIDAD DEL 
BIO-BIO</t>
  </si>
  <si>
    <t>UCO</t>
  </si>
  <si>
    <t>81494400-K</t>
  </si>
  <si>
    <t>USC</t>
  </si>
  <si>
    <t>71915800-5</t>
  </si>
  <si>
    <t>FRO</t>
  </si>
  <si>
    <t>87912900-1</t>
  </si>
  <si>
    <t>71918700-5</t>
  </si>
  <si>
    <t>ULA</t>
  </si>
  <si>
    <t>70772100-6</t>
  </si>
  <si>
    <t>MAG</t>
  </si>
  <si>
    <t>71133700-8</t>
  </si>
  <si>
    <t>UPA</t>
  </si>
  <si>
    <t>70754700-6</t>
  </si>
  <si>
    <t>UVA</t>
  </si>
  <si>
    <t>60901000-1</t>
  </si>
  <si>
    <t>UNIVERSIDAD DE VALPARAÍSO</t>
  </si>
  <si>
    <t>UCV</t>
  </si>
  <si>
    <t>81669200-8</t>
  </si>
  <si>
    <t>FSM</t>
  </si>
  <si>
    <t>81668700-4</t>
  </si>
  <si>
    <t>IDU</t>
  </si>
  <si>
    <t>72754700-2</t>
  </si>
  <si>
    <t>USA</t>
  </si>
  <si>
    <t>60911000-7</t>
  </si>
  <si>
    <t>60910000-1</t>
  </si>
  <si>
    <t xml:space="preserve">UNIVERSIDAD DE CHILE </t>
  </si>
  <si>
    <t>81698900-0</t>
  </si>
  <si>
    <t>UMC</t>
  </si>
  <si>
    <t>60910047-8</t>
  </si>
  <si>
    <t>UTM</t>
  </si>
  <si>
    <t>70729100-1</t>
  </si>
  <si>
    <t>UCS</t>
  </si>
  <si>
    <t>71912200-0</t>
  </si>
  <si>
    <t>73923400-K</t>
  </si>
  <si>
    <t>TAL</t>
  </si>
  <si>
    <t>70885500-6</t>
  </si>
  <si>
    <t>URO</t>
  </si>
  <si>
    <t>CCU1877</t>
  </si>
  <si>
    <t>IDU1877</t>
  </si>
  <si>
    <t>PUC1877</t>
  </si>
  <si>
    <t>UCV1877</t>
  </si>
  <si>
    <t>UAH1877</t>
  </si>
  <si>
    <t>UAP1877</t>
  </si>
  <si>
    <t>AUS1877</t>
  </si>
  <si>
    <t>USC1877</t>
  </si>
  <si>
    <t>UCT1877</t>
  </si>
  <si>
    <t>UCM1877</t>
  </si>
  <si>
    <t>UCN1877</t>
  </si>
  <si>
    <t>UCS1877</t>
  </si>
  <si>
    <t>ANT1877</t>
  </si>
  <si>
    <t>ATA1877</t>
  </si>
  <si>
    <t>UCH1877</t>
  </si>
  <si>
    <t>UCO1877</t>
  </si>
  <si>
    <t>FRO1877</t>
  </si>
  <si>
    <t>ULS1877</t>
  </si>
  <si>
    <t>ULA1877</t>
  </si>
  <si>
    <t>MAG1877</t>
  </si>
  <si>
    <t>UPA1877</t>
  </si>
  <si>
    <t>USA1877</t>
  </si>
  <si>
    <t>TAL1877</t>
  </si>
  <si>
    <t>UTA1877</t>
  </si>
  <si>
    <t>UVA1877</t>
  </si>
  <si>
    <t>UBB1877</t>
  </si>
  <si>
    <t>UMC1877</t>
  </si>
  <si>
    <t>FSM1877</t>
  </si>
  <si>
    <t>UTM1877</t>
  </si>
  <si>
    <t>URI1877</t>
  </si>
  <si>
    <t>URO1877</t>
  </si>
  <si>
    <t>PONTIFICIA UNIVERSIDAD CATOLICA DE VALPARAÍSO</t>
  </si>
  <si>
    <t xml:space="preserve">PONTIFICIA UNIVERSIDAD CATOLICA DE CHILE </t>
  </si>
  <si>
    <t>UNIVERSIDAD CATOLICA DE LA SANTISIMA CONCEPCIÓN</t>
  </si>
  <si>
    <t xml:space="preserve">UNIVERSIDAD CATOLICA DE TEMUCO </t>
  </si>
  <si>
    <t xml:space="preserve">UNIVERSIDAD CATOLICA DEL MAULE </t>
  </si>
  <si>
    <t xml:space="preserve">UNIVERSIDAD CATOLICA SILVA HENRIQUEZ </t>
  </si>
  <si>
    <t>UNIVERSIDAD DE PLAYA ANCHA DE CS DE LA EDUCACION</t>
  </si>
  <si>
    <t>UNIVERSIDAD METROPOLITANA DE CS. DE LA EDUCACION</t>
  </si>
  <si>
    <t>UNIVERSIDAD TECNICA FEDERICO SANTA MARÍA</t>
  </si>
  <si>
    <t>COD_CONVENIO</t>
  </si>
  <si>
    <t>sigla provisoria</t>
  </si>
  <si>
    <t>Actividades</t>
  </si>
  <si>
    <t>Indirecta_beneficiario</t>
  </si>
  <si>
    <t>Directa_beneficiario</t>
  </si>
  <si>
    <t>Charlas/Capacitaciones</t>
  </si>
  <si>
    <t>Desplegable/Manual</t>
  </si>
  <si>
    <t>2.1</t>
  </si>
  <si>
    <t>d3:d210</t>
  </si>
  <si>
    <t>b4:b80</t>
  </si>
  <si>
    <t>c4:c80</t>
  </si>
  <si>
    <t>d4:d80</t>
  </si>
  <si>
    <t>e4:e80</t>
  </si>
  <si>
    <t>f4:f80</t>
  </si>
  <si>
    <t>g4:g80</t>
  </si>
  <si>
    <t>h4:h80</t>
  </si>
  <si>
    <t>i4:i80</t>
  </si>
  <si>
    <t>j4:j80</t>
  </si>
  <si>
    <t>k4:k80</t>
  </si>
  <si>
    <t>l4:l80</t>
  </si>
  <si>
    <t>La finalidad de esta planilla es informar sobre los recursos humanos que prestarán servicios dentro del convenio PACE en ejercicio</t>
  </si>
  <si>
    <t>Información General De IES</t>
  </si>
  <si>
    <t>RBD</t>
  </si>
  <si>
    <t>Presupuesto</t>
  </si>
  <si>
    <t>b11:B500</t>
  </si>
  <si>
    <t>c11:c500</t>
  </si>
  <si>
    <t>d11:d500</t>
  </si>
  <si>
    <t>e11:e500</t>
  </si>
  <si>
    <t>f11:f500</t>
  </si>
  <si>
    <t>DV_RBD</t>
  </si>
  <si>
    <t>IES PACE 2018</t>
  </si>
  <si>
    <t>UA</t>
  </si>
  <si>
    <t>Nueva sigla</t>
  </si>
  <si>
    <t>Matricula proyectada</t>
  </si>
  <si>
    <t>Unidad_Medida</t>
  </si>
  <si>
    <t>Clases</t>
  </si>
  <si>
    <t>Reuniones</t>
  </si>
  <si>
    <t>Cantidad de Actividades Programadas (Reuniones, cursos etc..)</t>
  </si>
  <si>
    <t>Cantidad de actividades Ejecutadas (Según pestaña 2. Columna G)</t>
  </si>
  <si>
    <t>Q 2018</t>
  </si>
  <si>
    <t>Q 2017</t>
  </si>
  <si>
    <t>año_PACE</t>
  </si>
  <si>
    <t>IES</t>
  </si>
  <si>
    <t>N° Liceos</t>
  </si>
  <si>
    <t>Matrícula Ed. Media</t>
  </si>
  <si>
    <t>Monto per capita EM</t>
  </si>
  <si>
    <t>Subtotal Ed Media</t>
  </si>
  <si>
    <t>Matrícula Ed Superior</t>
  </si>
  <si>
    <t>Monto per capita Ed Superior</t>
  </si>
  <si>
    <t>Subtotal Ed Superior</t>
  </si>
  <si>
    <t>Fijo por IES</t>
  </si>
  <si>
    <t>Fijo por EEs</t>
  </si>
  <si>
    <t>Fijo por IVE</t>
  </si>
  <si>
    <t>Asignación estudiantes Vulnerables Ingresados 2016</t>
  </si>
  <si>
    <t>Subtotal Asignación Complementaria</t>
  </si>
  <si>
    <t>Total 2017 (M$)</t>
  </si>
  <si>
    <t>Total 2016 (M$)</t>
  </si>
  <si>
    <t xml:space="preserve">Diferencia 2017-2016 (M$) </t>
  </si>
  <si>
    <t>Diferencia %</t>
  </si>
  <si>
    <t>TOTAL</t>
  </si>
  <si>
    <t>Cod_ies</t>
  </si>
  <si>
    <t>Estudiantes PEM</t>
  </si>
  <si>
    <t>Estudiantes AES</t>
  </si>
  <si>
    <t>Actividades programdas</t>
  </si>
  <si>
    <t>TOTAL CONVENIO</t>
  </si>
  <si>
    <t>MONTOS ORIGINALES</t>
  </si>
  <si>
    <t>Información General IES</t>
  </si>
  <si>
    <t>Presupuesto Pace 2018</t>
  </si>
  <si>
    <t>Descripción</t>
  </si>
  <si>
    <t>Plazo término estimado</t>
  </si>
  <si>
    <t>RR.HH</t>
  </si>
  <si>
    <t>Visitas/Salidas</t>
  </si>
  <si>
    <t>Eventos/Encuentros</t>
  </si>
  <si>
    <t>Jornadas Internas</t>
  </si>
  <si>
    <t>Charlas</t>
  </si>
  <si>
    <t>Taller</t>
  </si>
  <si>
    <t>Tutoría par</t>
  </si>
  <si>
    <t>Tutoría senior</t>
  </si>
  <si>
    <t>Mentoría</t>
  </si>
  <si>
    <t>Fechas</t>
  </si>
  <si>
    <t>Aprobado</t>
  </si>
  <si>
    <t>Observado</t>
  </si>
  <si>
    <t>Rechazado</t>
  </si>
  <si>
    <t>Estado_po</t>
  </si>
  <si>
    <t>Cantidad de actividades ejecutadas a la fecha</t>
  </si>
  <si>
    <t>Rut (XXXXXXXX-X)</t>
  </si>
  <si>
    <t>Contrato Indefinido</t>
  </si>
  <si>
    <t>Contrato plazo fijo</t>
  </si>
  <si>
    <t>Contrato por obra/faena</t>
  </si>
  <si>
    <t>Convenio estudiante/tutor</t>
  </si>
  <si>
    <t>$ imputada a convenio</t>
  </si>
  <si>
    <t>Plazo Inicio</t>
  </si>
  <si>
    <t>Preparación en la Educación Media (PEM)</t>
  </si>
  <si>
    <t>Inducción (2.1)</t>
  </si>
  <si>
    <t>Acompañamiento en Educación Superior (2. AES)</t>
  </si>
  <si>
    <t>Diagnóstico (2.2)</t>
  </si>
  <si>
    <t>Acompañamiento académico (2.3)</t>
  </si>
  <si>
    <t>Acompañamiento Sicoeducativo (2.4)</t>
  </si>
  <si>
    <t>Monitoreo (2.5)</t>
  </si>
  <si>
    <t>Diagnóstico e Inducción (1.1)</t>
  </si>
  <si>
    <t>Plazo Término Estimado</t>
  </si>
  <si>
    <t>Nombre de actividad a desarrollar para cumplir hito</t>
  </si>
  <si>
    <t>Cod_Hitos</t>
  </si>
  <si>
    <t>Desarrollo de capacidades (1.2)</t>
  </si>
  <si>
    <t>Exploración Vocacional y admisión a la educación Superior (1.3)</t>
  </si>
  <si>
    <t>Descripción de Hitos</t>
  </si>
  <si>
    <t>Cantidad de actividades programadas</t>
  </si>
  <si>
    <t>m3:m210</t>
  </si>
  <si>
    <t>n3:n210</t>
  </si>
  <si>
    <t>o3:o210</t>
  </si>
  <si>
    <t>Cod_Hito</t>
  </si>
  <si>
    <t>URY</t>
  </si>
  <si>
    <t>Plazo Término</t>
  </si>
  <si>
    <t>Un hito contiene múltiples actividades, por ende, y para efectos de esta herramienta, debe repetir el nombre del hito (sin variaciones) tantas veces como actividades cree para su cumplimiento</t>
  </si>
  <si>
    <t>Plazo Término según actividades</t>
  </si>
  <si>
    <t>Automática</t>
  </si>
  <si>
    <t>Debido a la declaración "un hito contiene múltiples actividades", esta celda se rellena con la fecha más extensa de entre todas las declaradas por hito</t>
  </si>
  <si>
    <t>Hito</t>
  </si>
  <si>
    <t>Estado Hito</t>
  </si>
  <si>
    <t>Estado Hitos</t>
  </si>
  <si>
    <t>Hitos programados</t>
  </si>
  <si>
    <t>GASTOS_DIRECTOS</t>
  </si>
  <si>
    <t>GASTOS_DE_OPERACION</t>
  </si>
  <si>
    <t>GASTOS_RRHH</t>
  </si>
  <si>
    <t>EJECUCION_PEM</t>
  </si>
  <si>
    <t>OPERACIÓN_TRANSVERSAL</t>
  </si>
  <si>
    <t>RRHH_EJECUCION_PEM</t>
  </si>
  <si>
    <t>EJECUCION_AES</t>
  </si>
  <si>
    <t>RRHH_EJECUCION_AES</t>
  </si>
  <si>
    <t>RRHH_TRANSVERSALES</t>
  </si>
  <si>
    <t>OTROS</t>
  </si>
  <si>
    <t>SERVICIOS_O_ARTÍCULOS_DE_DIFUSIÓN_Y_PUBLICIDAD</t>
  </si>
  <si>
    <t>SERVICIOS_AUDIOVISUALES</t>
  </si>
  <si>
    <t>HONORARIOS_EXPOSITORES</t>
  </si>
  <si>
    <t>SERVICIOS_IMPRESION</t>
  </si>
  <si>
    <t>RECURSOS_PARA_APRENDIZAJE</t>
  </si>
  <si>
    <t>SEGURO_DE_VIAJE_NACIONAL</t>
  </si>
  <si>
    <t>ARRIENDO DE ESPACIOS</t>
  </si>
  <si>
    <t>SERVICIOS AUDIOVISUALES</t>
  </si>
  <si>
    <t>HONORARIOS EXPOSITORES</t>
  </si>
  <si>
    <t>SERVICIOS DE IMPRESIÓN</t>
  </si>
  <si>
    <t>SERVICIOS O ARTÍCULOS_DE_DIFUSIÓN</t>
  </si>
  <si>
    <t>COORDINADOR PEM</t>
  </si>
  <si>
    <t>COORDINADOR AES</t>
  </si>
  <si>
    <t>MENTORES</t>
  </si>
  <si>
    <t>Gastos Directos</t>
  </si>
  <si>
    <t>Gastos de Operación</t>
  </si>
  <si>
    <t>Recursos Humanos Generales</t>
  </si>
  <si>
    <t>Hitos PEM</t>
  </si>
  <si>
    <t>Hitos AES</t>
  </si>
  <si>
    <t>Total de Hitos comprometidas</t>
  </si>
  <si>
    <t>Hitos logrados</t>
  </si>
  <si>
    <t xml:space="preserve">Hito1 </t>
  </si>
  <si>
    <t>Hito2</t>
  </si>
  <si>
    <t>Hito3</t>
  </si>
  <si>
    <t>Hito4</t>
  </si>
  <si>
    <t>Hito5</t>
  </si>
  <si>
    <t>1.1. Diagnóstico e Inducción</t>
  </si>
  <si>
    <t>1.2. Desarrollo de Capacidades</t>
  </si>
  <si>
    <t>1.3. Exploración Vocacional</t>
  </si>
  <si>
    <t>2.1. Inducción</t>
  </si>
  <si>
    <t>2.2. Diagnóstico</t>
  </si>
  <si>
    <t>2.3. Acompañamiento Académico</t>
  </si>
  <si>
    <t>2.4. Acompañamiento PsicoEducativo</t>
  </si>
  <si>
    <t>2.5. Monitoreo</t>
  </si>
  <si>
    <t xml:space="preserve"> </t>
  </si>
  <si>
    <t>Hitos Pendientes</t>
  </si>
  <si>
    <t>Actividades logradas</t>
  </si>
  <si>
    <t>Programación Hitos</t>
  </si>
  <si>
    <t>Actividad a desarrollar para cumplir hito</t>
  </si>
  <si>
    <t>Fecha Hito</t>
  </si>
  <si>
    <t>Autodeclaración de fechas y estado de actividades</t>
  </si>
  <si>
    <t>Resultado Actividad</t>
  </si>
  <si>
    <t>Cod + Teléfono</t>
  </si>
  <si>
    <t>Valor</t>
  </si>
  <si>
    <t>Actividades Pendientes</t>
  </si>
  <si>
    <t>Actividades Logradas con retraso</t>
  </si>
  <si>
    <t>Estimación Semanal (Horas)</t>
  </si>
  <si>
    <t>Presupuesto Estimado</t>
  </si>
  <si>
    <t>PERIODO</t>
  </si>
  <si>
    <t>FECHA DOCUMENTO</t>
  </si>
  <si>
    <t>N° CHEQUE / TRANSF.</t>
  </si>
  <si>
    <t>NOMBRE</t>
  </si>
  <si>
    <t>TIPO DE DOCUMENTO</t>
  </si>
  <si>
    <t>N° DOCTO.</t>
  </si>
  <si>
    <t>BOLETA DE HONORARIOS</t>
  </si>
  <si>
    <t>REEMBOLSO DE GASTOS</t>
  </si>
  <si>
    <t>FACTURA</t>
  </si>
  <si>
    <t>COMPROBANTE DE VIÁTICO</t>
  </si>
  <si>
    <t>OTRO</t>
  </si>
  <si>
    <t>LIQUIDACIÓN DE SUELDO</t>
  </si>
  <si>
    <t>COMPRA-VENTA</t>
  </si>
  <si>
    <t>Tipo Documento</t>
  </si>
  <si>
    <t>4. Presupuesto</t>
  </si>
  <si>
    <t>Desempeño Hitos</t>
  </si>
  <si>
    <t>Periodos</t>
  </si>
  <si>
    <t>Per capita PEM</t>
  </si>
  <si>
    <t>Per capita AES</t>
  </si>
  <si>
    <t>Ajustes</t>
  </si>
  <si>
    <t>Total 2018 (M$)</t>
  </si>
  <si>
    <t>IES_DFI</t>
  </si>
  <si>
    <t>Clave Única</t>
  </si>
  <si>
    <t>Clave Única Institución</t>
  </si>
  <si>
    <t>Cod_IES</t>
  </si>
  <si>
    <t>Cantidad de Actividades Programadas</t>
  </si>
  <si>
    <t>CFT CEDUC -UCN</t>
  </si>
  <si>
    <t>IP DUOC UC</t>
  </si>
  <si>
    <t>Fecha de presentación del plan de implementación</t>
  </si>
  <si>
    <t>Nombre de la Institución de Educación Superior</t>
  </si>
  <si>
    <t>Nombre del Representante Institucional</t>
  </si>
  <si>
    <t>Nombre de Hitos Preparación educación Media (PEM)</t>
  </si>
  <si>
    <t>Nombre de Hitos Acompañamiento Educación Superior (AES)</t>
  </si>
  <si>
    <t>Cargo del Representante Institucional</t>
  </si>
  <si>
    <t>6. Avance Rendición de Gastos</t>
  </si>
  <si>
    <t>Programación de Actividades</t>
  </si>
  <si>
    <t>Este diagrama de procesos tiene por objetivo apoyar el entendimiento de la nueva lógica de hitos y actividades</t>
  </si>
  <si>
    <t>CCU40</t>
  </si>
  <si>
    <t>IDU39</t>
  </si>
  <si>
    <t>PUC10</t>
  </si>
  <si>
    <t>UCV11</t>
  </si>
  <si>
    <t>ANT12</t>
  </si>
  <si>
    <t>AUS13</t>
  </si>
  <si>
    <t>UAH14</t>
  </si>
  <si>
    <t>UBB16</t>
  </si>
  <si>
    <t>UCH17</t>
  </si>
  <si>
    <t>UCM18</t>
  </si>
  <si>
    <t>UCN19</t>
  </si>
  <si>
    <t>USC20</t>
  </si>
  <si>
    <t>UCS21</t>
  </si>
  <si>
    <t>UCT22</t>
  </si>
  <si>
    <t>ATA23</t>
  </si>
  <si>
    <t>UCO24</t>
  </si>
  <si>
    <t>FRO25</t>
  </si>
  <si>
    <t>ULA26</t>
  </si>
  <si>
    <t>ULS27</t>
  </si>
  <si>
    <t>MAG28</t>
  </si>
  <si>
    <t>UMC29</t>
  </si>
  <si>
    <t>UAP30</t>
  </si>
  <si>
    <t>UPA32</t>
  </si>
  <si>
    <t>USA33</t>
  </si>
  <si>
    <t>UTA34</t>
  </si>
  <si>
    <t>TAL35</t>
  </si>
  <si>
    <t>UTM36</t>
  </si>
  <si>
    <t>FSM37</t>
  </si>
  <si>
    <t>UVA38</t>
  </si>
  <si>
    <t>URO31</t>
  </si>
  <si>
    <t>Desempeño Actividades</t>
  </si>
  <si>
    <t>URY15</t>
  </si>
  <si>
    <t>Contrata</t>
  </si>
  <si>
    <t>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</si>
</sst>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$&quot;* #,##0_ ;_ &quot;$&quot;* \-#,##0_ ;_ &quot;$&quot;* &quot;-&quot;_ ;_ @_ "/>
    <numFmt numFmtId="41" formatCode="_ * #,##0_ ;_ * \-#,##0_ ;_ * &quot;-&quot;_ ;_ @_ "/>
    <numFmt numFmtId="164" formatCode="0.0"/>
    <numFmt numFmtId="165" formatCode="&quot;$&quot;#,##0"/>
    <numFmt numFmtId="166" formatCode="0000"/>
    <numFmt numFmtId="167" formatCode="_-* #,##0_-;\-* #,##0_-;_-* &quot;-&quot;_-;_-@_-"/>
    <numFmt numFmtId="168" formatCode="_-&quot;$&quot;\ * #,##0.00_-;\-&quot;$&quot;\ * #,##0.00_-;_-&quot;$&quot;\ * &quot;-&quot;??_-;_-@_-"/>
    <numFmt numFmtId="169" formatCode="_-* #,##0.00_-;\-* #,##0.00_-;_-* &quot;-&quot;??_-;_-@_-"/>
    <numFmt numFmtId="170" formatCode="[$-F800]dddd\,\ mmmm\ dd\,\ yyyy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 tint="0.34998626667073579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Verdana"/>
      <family val="2"/>
    </font>
    <font>
      <sz val="14"/>
      <color theme="1"/>
      <name val="Verdana"/>
      <family val="2"/>
    </font>
    <font>
      <sz val="10"/>
      <name val="Verdana"/>
      <family val="2"/>
    </font>
    <font>
      <sz val="10"/>
      <name val="Calibri"/>
      <family val="2"/>
      <scheme val="minor"/>
    </font>
    <font>
      <sz val="16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2"/>
      <color theme="1"/>
      <name val="Verdana"/>
      <family val="2"/>
    </font>
    <font>
      <u/>
      <sz val="16"/>
      <name val="Verdana"/>
      <family val="2"/>
    </font>
    <font>
      <b/>
      <sz val="11"/>
      <name val="Verdana"/>
      <family val="2"/>
    </font>
    <font>
      <b/>
      <sz val="11"/>
      <color rgb="FFFF0000"/>
      <name val="Calibri"/>
      <family val="2"/>
    </font>
    <font>
      <sz val="11"/>
      <color theme="0" tint="-0.249977111117893"/>
      <name val="Verdana"/>
      <family val="2"/>
    </font>
    <font>
      <b/>
      <sz val="1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894A8"/>
        <bgColor indexed="64"/>
      </patternFill>
    </fill>
    <fill>
      <patternFill patternType="solid">
        <fgColor rgb="FFE7D1D9"/>
        <bgColor indexed="64"/>
      </patternFill>
    </fill>
    <fill>
      <patternFill patternType="solid">
        <fgColor rgb="FFDDBDC9"/>
        <bgColor indexed="64"/>
      </patternFill>
    </fill>
    <fill>
      <patternFill patternType="solid">
        <fgColor rgb="FFF0F0D0"/>
        <bgColor indexed="64"/>
      </patternFill>
    </fill>
    <fill>
      <patternFill patternType="solid">
        <fgColor rgb="FFFAC6C6"/>
        <bgColor indexed="64"/>
      </patternFill>
    </fill>
    <fill>
      <patternFill patternType="solid">
        <fgColor rgb="FFFAA0B5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9" fillId="0" borderId="0"/>
    <xf numFmtId="0" fontId="16" fillId="0" borderId="0"/>
    <xf numFmtId="4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34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65" fontId="3" fillId="2" borderId="2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justify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  <xf numFmtId="42" fontId="0" fillId="0" borderId="0" xfId="2" applyFont="1"/>
    <xf numFmtId="0" fontId="1" fillId="0" borderId="0" xfId="0" applyFont="1" applyProtection="1"/>
    <xf numFmtId="0" fontId="0" fillId="0" borderId="0" xfId="0" applyProtection="1"/>
    <xf numFmtId="0" fontId="2" fillId="0" borderId="0" xfId="0" applyFont="1" applyFill="1" applyBorder="1"/>
    <xf numFmtId="0" fontId="1" fillId="0" borderId="0" xfId="0" applyFont="1"/>
    <xf numFmtId="0" fontId="5" fillId="4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2" fontId="3" fillId="2" borderId="0" xfId="2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right" vertical="center"/>
    </xf>
    <xf numFmtId="0" fontId="0" fillId="11" borderId="1" xfId="0" applyFill="1" applyBorder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8" fillId="12" borderId="16" xfId="0" applyNumberFormat="1" applyFont="1" applyFill="1" applyBorder="1" applyAlignment="1">
      <alignment vertical="center" wrapText="1"/>
    </xf>
    <xf numFmtId="49" fontId="19" fillId="4" borderId="19" xfId="0" applyNumberFormat="1" applyFont="1" applyFill="1" applyBorder="1" applyAlignment="1">
      <alignment horizontal="right" vertical="center" wrapText="1"/>
    </xf>
    <xf numFmtId="41" fontId="0" fillId="0" borderId="10" xfId="5" applyFont="1" applyFill="1" applyBorder="1" applyAlignment="1">
      <alignment vertical="center"/>
    </xf>
    <xf numFmtId="41" fontId="0" fillId="0" borderId="3" xfId="5" applyFont="1" applyFill="1" applyBorder="1" applyAlignment="1">
      <alignment vertical="center"/>
    </xf>
    <xf numFmtId="41" fontId="0" fillId="9" borderId="21" xfId="5" applyFont="1" applyFill="1" applyBorder="1" applyAlignment="1">
      <alignment vertical="center"/>
    </xf>
    <xf numFmtId="0" fontId="20" fillId="0" borderId="11" xfId="0" applyFont="1" applyFill="1" applyBorder="1" applyAlignment="1">
      <alignment horizontal="left" vertical="center"/>
    </xf>
    <xf numFmtId="3" fontId="0" fillId="9" borderId="22" xfId="0" applyNumberFormat="1" applyFont="1" applyFill="1" applyBorder="1" applyAlignment="1">
      <alignment vertical="center"/>
    </xf>
    <xf numFmtId="41" fontId="0" fillId="0" borderId="1" xfId="5" applyFont="1" applyFill="1" applyBorder="1" applyAlignment="1">
      <alignment vertical="center"/>
    </xf>
    <xf numFmtId="3" fontId="0" fillId="9" borderId="24" xfId="0" applyNumberFormat="1" applyFont="1" applyFill="1" applyBorder="1" applyAlignment="1">
      <alignment vertical="center"/>
    </xf>
    <xf numFmtId="41" fontId="0" fillId="0" borderId="2" xfId="5" applyFont="1" applyFill="1" applyBorder="1" applyAlignment="1">
      <alignment vertical="center"/>
    </xf>
    <xf numFmtId="0" fontId="0" fillId="0" borderId="0" xfId="0"/>
    <xf numFmtId="3" fontId="7" fillId="7" borderId="0" xfId="0" applyNumberFormat="1" applyFont="1" applyFill="1" applyAlignment="1" applyProtection="1">
      <alignment vertical="center"/>
    </xf>
    <xf numFmtId="0" fontId="22" fillId="7" borderId="0" xfId="0" applyFont="1" applyFill="1" applyAlignment="1" applyProtection="1">
      <alignment horizontal="left" indent="2"/>
    </xf>
    <xf numFmtId="0" fontId="0" fillId="0" borderId="0" xfId="0" applyAlignment="1">
      <alignment horizontal="left"/>
    </xf>
    <xf numFmtId="14" fontId="0" fillId="0" borderId="1" xfId="0" applyNumberFormat="1" applyBorder="1"/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3" borderId="5" xfId="0" applyNumberFormat="1" applyFill="1" applyBorder="1" applyAlignment="1" applyProtection="1">
      <alignment horizontal="center" vertical="center"/>
      <protection hidden="1"/>
    </xf>
    <xf numFmtId="166" fontId="5" fillId="4" borderId="5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166" fontId="0" fillId="3" borderId="5" xfId="0" applyNumberFormat="1" applyFill="1" applyBorder="1" applyAlignment="1" applyProtection="1">
      <alignment horizontal="center" vertical="center" wrapText="1"/>
      <protection hidden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" fillId="10" borderId="0" xfId="0" applyFont="1" applyFill="1"/>
    <xf numFmtId="0" fontId="0" fillId="0" borderId="0" xfId="0" applyAlignment="1">
      <alignment vertical="center" wrapText="1"/>
    </xf>
    <xf numFmtId="0" fontId="5" fillId="13" borderId="0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7" borderId="0" xfId="0" applyFill="1"/>
    <xf numFmtId="0" fontId="0" fillId="7" borderId="0" xfId="0" applyFill="1" applyAlignment="1">
      <alignment vertical="center" wrapText="1"/>
    </xf>
    <xf numFmtId="0" fontId="8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  <protection locked="0"/>
    </xf>
    <xf numFmtId="0" fontId="25" fillId="16" borderId="1" xfId="0" applyFont="1" applyFill="1" applyBorder="1" applyAlignment="1">
      <alignment horizontal="left" vertical="center" wrapText="1" indent="1"/>
    </xf>
    <xf numFmtId="0" fontId="27" fillId="16" borderId="1" xfId="0" applyFont="1" applyFill="1" applyBorder="1" applyAlignment="1">
      <alignment horizontal="left" vertical="center" wrapText="1" indent="1"/>
    </xf>
    <xf numFmtId="0" fontId="7" fillId="7" borderId="0" xfId="0" applyFont="1" applyFill="1" applyAlignment="1">
      <alignment vertical="center"/>
    </xf>
    <xf numFmtId="0" fontId="27" fillId="16" borderId="5" xfId="0" applyFont="1" applyFill="1" applyBorder="1" applyAlignment="1">
      <alignment horizontal="left" indent="1"/>
    </xf>
    <xf numFmtId="0" fontId="25" fillId="16" borderId="1" xfId="0" applyFont="1" applyFill="1" applyBorder="1" applyAlignment="1" applyProtection="1">
      <alignment horizontal="left" vertical="center" wrapText="1" indent="1"/>
    </xf>
    <xf numFmtId="0" fontId="27" fillId="16" borderId="1" xfId="0" applyFont="1" applyFill="1" applyBorder="1" applyAlignment="1">
      <alignment horizontal="center" vertical="center" wrapText="1"/>
    </xf>
    <xf numFmtId="0" fontId="27" fillId="16" borderId="11" xfId="0" applyFont="1" applyFill="1" applyBorder="1" applyAlignment="1">
      <alignment horizontal="left" vertical="center" wrapText="1" indent="1"/>
    </xf>
    <xf numFmtId="166" fontId="29" fillId="15" borderId="9" xfId="0" applyNumberFormat="1" applyFont="1" applyFill="1" applyBorder="1" applyAlignment="1">
      <alignment horizontal="left" vertical="center" wrapText="1" indent="1"/>
    </xf>
    <xf numFmtId="166" fontId="27" fillId="15" borderId="9" xfId="0" applyNumberFormat="1" applyFont="1" applyFill="1" applyBorder="1" applyAlignment="1">
      <alignment horizontal="left" vertical="center" wrapText="1" indent="1"/>
    </xf>
    <xf numFmtId="166" fontId="31" fillId="17" borderId="1" xfId="0" applyNumberFormat="1" applyFont="1" applyFill="1" applyBorder="1" applyAlignment="1" applyProtection="1">
      <alignment horizontal="left" vertical="center" indent="1"/>
      <protection hidden="1"/>
    </xf>
    <xf numFmtId="0" fontId="31" fillId="0" borderId="1" xfId="0" applyFont="1" applyBorder="1" applyAlignment="1" applyProtection="1">
      <alignment horizontal="left" vertical="center" indent="1"/>
      <protection locked="0"/>
    </xf>
    <xf numFmtId="14" fontId="31" fillId="0" borderId="1" xfId="0" applyNumberFormat="1" applyFont="1" applyBorder="1" applyAlignment="1" applyProtection="1">
      <alignment horizontal="left" vertical="center" indent="1"/>
      <protection locked="0"/>
    </xf>
    <xf numFmtId="42" fontId="31" fillId="0" borderId="1" xfId="2" applyFont="1" applyBorder="1" applyAlignment="1" applyProtection="1">
      <alignment horizontal="left" vertical="center" indent="1"/>
      <protection locked="0"/>
    </xf>
    <xf numFmtId="0" fontId="31" fillId="0" borderId="1" xfId="0" applyFont="1" applyBorder="1" applyAlignment="1" applyProtection="1">
      <alignment horizontal="left" indent="1"/>
      <protection locked="0"/>
    </xf>
    <xf numFmtId="0" fontId="25" fillId="16" borderId="1" xfId="0" applyFont="1" applyFill="1" applyBorder="1" applyAlignment="1" applyProtection="1">
      <alignment horizontal="left" vertical="center" wrapText="1" indent="1"/>
      <protection hidden="1"/>
    </xf>
    <xf numFmtId="166" fontId="14" fillId="17" borderId="1" xfId="0" applyNumberFormat="1" applyFont="1" applyFill="1" applyBorder="1" applyAlignment="1" applyProtection="1">
      <alignment horizontal="center"/>
    </xf>
    <xf numFmtId="0" fontId="27" fillId="0" borderId="1" xfId="0" applyFont="1" applyFill="1" applyBorder="1" applyAlignment="1" applyProtection="1">
      <alignment horizontal="left" indent="1"/>
      <protection locked="0"/>
    </xf>
    <xf numFmtId="42" fontId="27" fillId="0" borderId="1" xfId="2" applyFont="1" applyFill="1" applyBorder="1" applyAlignment="1" applyProtection="1">
      <alignment horizontal="left" indent="1"/>
      <protection locked="0"/>
    </xf>
    <xf numFmtId="0" fontId="27" fillId="0" borderId="1" xfId="0" applyFont="1" applyFill="1" applyBorder="1" applyAlignment="1" applyProtection="1">
      <alignment horizontal="left" wrapText="1" indent="1"/>
      <protection locked="0"/>
    </xf>
    <xf numFmtId="0" fontId="13" fillId="7" borderId="0" xfId="0" applyFont="1" applyFill="1" applyAlignment="1" applyProtection="1">
      <alignment horizontal="left"/>
    </xf>
    <xf numFmtId="0" fontId="14" fillId="7" borderId="0" xfId="0" applyFont="1" applyFill="1"/>
    <xf numFmtId="0" fontId="15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Alignment="1" applyProtection="1">
      <alignment vertical="center"/>
    </xf>
    <xf numFmtId="0" fontId="17" fillId="7" borderId="0" xfId="4" applyFont="1" applyFill="1" applyBorder="1" applyAlignment="1" applyProtection="1">
      <alignment horizontal="left" vertical="center"/>
    </xf>
    <xf numFmtId="0" fontId="14" fillId="7" borderId="0" xfId="0" applyFont="1" applyFill="1" applyBorder="1" applyAlignment="1" applyProtection="1">
      <alignment horizontal="center" vertical="center" wrapText="1"/>
    </xf>
    <xf numFmtId="0" fontId="14" fillId="7" borderId="0" xfId="0" applyFont="1" applyFill="1" applyProtection="1"/>
    <xf numFmtId="0" fontId="14" fillId="7" borderId="0" xfId="0" applyFont="1" applyFill="1" applyAlignment="1" applyProtection="1">
      <alignment wrapText="1"/>
    </xf>
    <xf numFmtId="0" fontId="27" fillId="16" borderId="6" xfId="0" applyFont="1" applyFill="1" applyBorder="1" applyAlignment="1">
      <alignment horizontal="left" vertical="center" wrapText="1" indent="1"/>
    </xf>
    <xf numFmtId="0" fontId="27" fillId="16" borderId="30" xfId="0" applyFont="1" applyFill="1" applyBorder="1" applyAlignment="1">
      <alignment horizontal="left" vertical="center" wrapText="1" indent="1"/>
    </xf>
    <xf numFmtId="0" fontId="27" fillId="16" borderId="12" xfId="0" applyFont="1" applyFill="1" applyBorder="1" applyAlignment="1">
      <alignment horizontal="left" vertical="center" wrapText="1" indent="1"/>
    </xf>
    <xf numFmtId="0" fontId="27" fillId="16" borderId="26" xfId="0" applyFont="1" applyFill="1" applyBorder="1" applyAlignment="1">
      <alignment horizontal="left" vertical="center" wrapText="1" indent="1"/>
    </xf>
    <xf numFmtId="0" fontId="27" fillId="16" borderId="1" xfId="0" applyFont="1" applyFill="1" applyBorder="1" applyAlignment="1">
      <alignment horizontal="left" vertical="center" wrapText="1" indent="1"/>
    </xf>
    <xf numFmtId="166" fontId="25" fillId="16" borderId="1" xfId="0" applyNumberFormat="1" applyFont="1" applyFill="1" applyBorder="1" applyAlignment="1">
      <alignment horizontal="left" vertical="center" wrapText="1" indent="1"/>
    </xf>
    <xf numFmtId="0" fontId="25" fillId="16" borderId="8" xfId="0" applyFont="1" applyFill="1" applyBorder="1" applyAlignment="1">
      <alignment horizontal="left" vertical="center" wrapText="1" indent="1"/>
    </xf>
    <xf numFmtId="14" fontId="25" fillId="16" borderId="8" xfId="0" applyNumberFormat="1" applyFont="1" applyFill="1" applyBorder="1" applyAlignment="1">
      <alignment horizontal="left" vertical="center" wrapText="1" indent="1"/>
    </xf>
    <xf numFmtId="0" fontId="25" fillId="16" borderId="2" xfId="0" applyFont="1" applyFill="1" applyBorder="1" applyAlignment="1">
      <alignment horizontal="left" vertical="center" wrapText="1" indent="1"/>
    </xf>
    <xf numFmtId="165" fontId="25" fillId="16" borderId="2" xfId="0" applyNumberFormat="1" applyFont="1" applyFill="1" applyBorder="1" applyAlignment="1">
      <alignment horizontal="left" vertical="center" wrapText="1" indent="1"/>
    </xf>
    <xf numFmtId="165" fontId="25" fillId="16" borderId="23" xfId="0" applyNumberFormat="1" applyFont="1" applyFill="1" applyBorder="1" applyAlignment="1">
      <alignment horizontal="left" vertical="center" wrapText="1" indent="1"/>
    </xf>
    <xf numFmtId="166" fontId="25" fillId="16" borderId="1" xfId="0" applyNumberFormat="1" applyFont="1" applyFill="1" applyBorder="1" applyAlignment="1">
      <alignment horizontal="left" vertical="center" wrapText="1" indent="1"/>
    </xf>
    <xf numFmtId="0" fontId="25" fillId="16" borderId="1" xfId="0" applyFont="1" applyFill="1" applyBorder="1" applyAlignment="1">
      <alignment horizontal="left" indent="1"/>
    </xf>
    <xf numFmtId="1" fontId="4" fillId="17" borderId="5" xfId="1" applyNumberFormat="1" applyFont="1" applyFill="1" applyBorder="1" applyAlignment="1" applyProtection="1">
      <alignment horizontal="center" vertical="center"/>
      <protection hidden="1"/>
    </xf>
    <xf numFmtId="42" fontId="25" fillId="16" borderId="1" xfId="2" applyFont="1" applyFill="1" applyBorder="1" applyAlignment="1">
      <alignment horizontal="left" vertical="center" wrapText="1" indent="1"/>
    </xf>
    <xf numFmtId="0" fontId="0" fillId="17" borderId="1" xfId="0" applyFill="1" applyBorder="1" applyAlignment="1" applyProtection="1">
      <alignment horizontal="center" vertical="center" wrapText="1"/>
      <protection hidden="1"/>
    </xf>
    <xf numFmtId="166" fontId="25" fillId="16" borderId="3" xfId="0" applyNumberFormat="1" applyFont="1" applyFill="1" applyBorder="1" applyAlignment="1">
      <alignment horizontal="left" vertical="center" wrapText="1" indent="1"/>
    </xf>
    <xf numFmtId="42" fontId="7" fillId="7" borderId="15" xfId="2" applyFont="1" applyFill="1" applyBorder="1" applyAlignment="1" applyProtection="1">
      <alignment vertical="center"/>
      <protection hidden="1"/>
    </xf>
    <xf numFmtId="42" fontId="7" fillId="18" borderId="15" xfId="2" applyFont="1" applyFill="1" applyBorder="1" applyAlignment="1" applyProtection="1">
      <alignment vertical="center"/>
      <protection hidden="1"/>
    </xf>
    <xf numFmtId="42" fontId="7" fillId="18" borderId="10" xfId="2" applyFont="1" applyFill="1" applyBorder="1" applyAlignment="1" applyProtection="1">
      <alignment vertical="center"/>
      <protection hidden="1"/>
    </xf>
    <xf numFmtId="42" fontId="25" fillId="16" borderId="6" xfId="2" applyFont="1" applyFill="1" applyBorder="1" applyAlignment="1">
      <alignment horizontal="left" vertical="center" wrapText="1" indent="1"/>
    </xf>
    <xf numFmtId="166" fontId="25" fillId="16" borderId="5" xfId="0" applyNumberFormat="1" applyFont="1" applyFill="1" applyBorder="1" applyAlignment="1">
      <alignment horizontal="left" vertical="center" wrapText="1" indent="1"/>
    </xf>
    <xf numFmtId="1" fontId="4" fillId="17" borderId="1" xfId="1" applyNumberFormat="1" applyFont="1" applyFill="1" applyBorder="1" applyAlignment="1" applyProtection="1">
      <alignment horizontal="center" vertical="center"/>
      <protection hidden="1"/>
    </xf>
    <xf numFmtId="42" fontId="0" fillId="17" borderId="1" xfId="2" applyFont="1" applyFill="1" applyBorder="1" applyAlignment="1" applyProtection="1">
      <alignment horizontal="center" vertical="center" wrapText="1"/>
      <protection hidden="1"/>
    </xf>
    <xf numFmtId="0" fontId="28" fillId="7" borderId="1" xfId="0" applyFont="1" applyFill="1" applyBorder="1" applyAlignment="1" applyProtection="1">
      <alignment horizontal="center" vertical="center" wrapText="1"/>
      <protection locked="0"/>
    </xf>
    <xf numFmtId="0" fontId="25" fillId="19" borderId="1" xfId="0" applyFont="1" applyFill="1" applyBorder="1" applyAlignment="1" applyProtection="1">
      <alignment horizontal="left" vertical="center" indent="1"/>
    </xf>
    <xf numFmtId="0" fontId="25" fillId="0" borderId="0" xfId="0" applyFont="1" applyFill="1" applyBorder="1" applyAlignment="1" applyProtection="1">
      <alignment horizontal="left" vertical="center" indent="1"/>
    </xf>
    <xf numFmtId="0" fontId="25" fillId="0" borderId="0" xfId="4" applyFont="1" applyFill="1" applyBorder="1" applyAlignment="1" applyProtection="1">
      <alignment horizontal="left" vertical="center" indent="1"/>
    </xf>
    <xf numFmtId="0" fontId="25" fillId="0" borderId="4" xfId="4" applyFont="1" applyFill="1" applyBorder="1" applyAlignment="1" applyProtection="1">
      <alignment horizontal="left" vertical="center" indent="1"/>
    </xf>
    <xf numFmtId="0" fontId="25" fillId="0" borderId="0" xfId="0" applyFont="1" applyFill="1" applyProtection="1"/>
    <xf numFmtId="0" fontId="25" fillId="7" borderId="0" xfId="0" applyFont="1" applyFill="1" applyBorder="1" applyAlignment="1" applyProtection="1">
      <alignment horizontal="left" vertical="center"/>
    </xf>
    <xf numFmtId="0" fontId="30" fillId="7" borderId="0" xfId="0" applyFont="1" applyFill="1"/>
    <xf numFmtId="0" fontId="35" fillId="7" borderId="0" xfId="0" applyFont="1" applyFill="1" applyAlignment="1" applyProtection="1"/>
    <xf numFmtId="0" fontId="30" fillId="0" borderId="36" xfId="0" applyFont="1" applyBorder="1"/>
    <xf numFmtId="0" fontId="32" fillId="7" borderId="36" xfId="0" applyFont="1" applyFill="1" applyBorder="1" applyAlignment="1" applyProtection="1">
      <alignment horizontal="left" indent="5"/>
    </xf>
    <xf numFmtId="0" fontId="32" fillId="7" borderId="36" xfId="0" applyFont="1" applyFill="1" applyBorder="1" applyAlignment="1" applyProtection="1">
      <alignment horizontal="left" indent="7"/>
    </xf>
    <xf numFmtId="0" fontId="32" fillId="7" borderId="9" xfId="0" applyFont="1" applyFill="1" applyBorder="1" applyAlignment="1" applyProtection="1">
      <alignment horizontal="left" indent="5"/>
    </xf>
    <xf numFmtId="0" fontId="32" fillId="7" borderId="0" xfId="0" applyFont="1" applyFill="1" applyBorder="1" applyAlignment="1" applyProtection="1">
      <alignment horizontal="left" indent="2"/>
    </xf>
    <xf numFmtId="0" fontId="32" fillId="7" borderId="15" xfId="0" applyFont="1" applyFill="1" applyBorder="1" applyAlignment="1" applyProtection="1">
      <alignment horizontal="left" indent="2"/>
    </xf>
    <xf numFmtId="0" fontId="32" fillId="7" borderId="0" xfId="0" applyFont="1" applyFill="1" applyBorder="1" applyAlignment="1" applyProtection="1">
      <alignment horizontal="left" indent="5"/>
    </xf>
    <xf numFmtId="0" fontId="32" fillId="7" borderId="15" xfId="0" applyFont="1" applyFill="1" applyBorder="1" applyAlignment="1" applyProtection="1">
      <alignment horizontal="left" indent="5"/>
    </xf>
    <xf numFmtId="0" fontId="32" fillId="7" borderId="36" xfId="0" applyFont="1" applyFill="1" applyBorder="1" applyAlignment="1" applyProtection="1">
      <alignment horizontal="left" indent="2"/>
    </xf>
    <xf numFmtId="0" fontId="32" fillId="7" borderId="0" xfId="0" applyFont="1" applyFill="1" applyBorder="1" applyAlignment="1" applyProtection="1">
      <alignment horizontal="left" indent="7"/>
    </xf>
    <xf numFmtId="0" fontId="32" fillId="7" borderId="15" xfId="0" applyFont="1" applyFill="1" applyBorder="1" applyAlignment="1" applyProtection="1">
      <alignment horizontal="left" indent="7"/>
    </xf>
    <xf numFmtId="0" fontId="32" fillId="7" borderId="0" xfId="0" applyFont="1" applyFill="1" applyBorder="1" applyAlignment="1" applyProtection="1">
      <alignment horizontal="left" indent="4"/>
    </xf>
    <xf numFmtId="0" fontId="32" fillId="7" borderId="15" xfId="0" applyFont="1" applyFill="1" applyBorder="1" applyAlignment="1" applyProtection="1">
      <alignment horizontal="left" indent="4"/>
    </xf>
    <xf numFmtId="0" fontId="32" fillId="7" borderId="4" xfId="0" applyFont="1" applyFill="1" applyBorder="1" applyAlignment="1" applyProtection="1">
      <alignment horizontal="left" indent="4"/>
    </xf>
    <xf numFmtId="0" fontId="32" fillId="7" borderId="10" xfId="0" applyFont="1" applyFill="1" applyBorder="1" applyAlignment="1" applyProtection="1">
      <alignment horizontal="left" indent="4"/>
    </xf>
    <xf numFmtId="0" fontId="27" fillId="17" borderId="1" xfId="0" applyFont="1" applyFill="1" applyBorder="1" applyAlignment="1" applyProtection="1">
      <alignment horizontal="left" vertical="center" wrapText="1" indent="1"/>
      <protection hidden="1"/>
    </xf>
    <xf numFmtId="0" fontId="27" fillId="7" borderId="1" xfId="0" applyFont="1" applyFill="1" applyBorder="1" applyAlignment="1" applyProtection="1">
      <alignment horizontal="left" vertical="center" wrapText="1" indent="1"/>
      <protection locked="0"/>
    </xf>
    <xf numFmtId="166" fontId="36" fillId="16" borderId="1" xfId="0" applyNumberFormat="1" applyFont="1" applyFill="1" applyBorder="1" applyAlignment="1">
      <alignment horizontal="left" vertical="center" wrapText="1" indent="1"/>
    </xf>
    <xf numFmtId="166" fontId="36" fillId="16" borderId="5" xfId="0" applyNumberFormat="1" applyFont="1" applyFill="1" applyBorder="1" applyAlignment="1">
      <alignment horizontal="left" vertical="center" wrapText="1" indent="1"/>
    </xf>
    <xf numFmtId="166" fontId="29" fillId="7" borderId="0" xfId="0" applyNumberFormat="1" applyFont="1" applyFill="1" applyBorder="1" applyAlignment="1">
      <alignment horizontal="left" vertical="center" wrapText="1" indent="1"/>
    </xf>
    <xf numFmtId="166" fontId="27" fillId="7" borderId="0" xfId="0" applyNumberFormat="1" applyFont="1" applyFill="1" applyBorder="1" applyAlignment="1">
      <alignment horizontal="left" vertical="center" wrapText="1" indent="1"/>
    </xf>
    <xf numFmtId="166" fontId="0" fillId="7" borderId="0" xfId="0" applyNumberFormat="1" applyFill="1" applyBorder="1" applyAlignment="1" applyProtection="1">
      <alignment horizontal="center" vertical="center"/>
      <protection hidden="1"/>
    </xf>
    <xf numFmtId="166" fontId="5" fillId="7" borderId="0" xfId="0" applyNumberFormat="1" applyFont="1" applyFill="1" applyBorder="1" applyAlignment="1" applyProtection="1">
      <alignment horizontal="center" vertical="center"/>
      <protection hidden="1"/>
    </xf>
    <xf numFmtId="166" fontId="0" fillId="7" borderId="0" xfId="0" applyNumberFormat="1" applyFill="1" applyBorder="1"/>
    <xf numFmtId="0" fontId="7" fillId="7" borderId="0" xfId="0" applyFont="1" applyFill="1" applyAlignment="1">
      <alignment wrapText="1"/>
    </xf>
    <xf numFmtId="0" fontId="0" fillId="7" borderId="0" xfId="0" applyFill="1" applyBorder="1"/>
    <xf numFmtId="0" fontId="31" fillId="17" borderId="1" xfId="0" applyFont="1" applyFill="1" applyBorder="1" applyAlignment="1" applyProtection="1">
      <alignment horizontal="left" vertical="center" wrapText="1"/>
      <protection hidden="1"/>
    </xf>
    <xf numFmtId="0" fontId="0" fillId="7" borderId="0" xfId="0" applyFill="1" applyAlignment="1">
      <alignment wrapText="1"/>
    </xf>
    <xf numFmtId="14" fontId="31" fillId="0" borderId="1" xfId="0" applyNumberFormat="1" applyFont="1" applyBorder="1" applyAlignment="1" applyProtection="1">
      <alignment horizontal="left" vertical="center" wrapText="1"/>
      <protection locked="0"/>
    </xf>
    <xf numFmtId="14" fontId="31" fillId="0" borderId="1" xfId="0" applyNumberFormat="1" applyFont="1" applyBorder="1" applyAlignment="1" applyProtection="1">
      <alignment horizontal="left" vertical="center" wrapText="1"/>
      <protection locked="0" hidden="1"/>
    </xf>
    <xf numFmtId="0" fontId="31" fillId="3" borderId="6" xfId="0" applyFont="1" applyFill="1" applyBorder="1" applyAlignment="1" applyProtection="1">
      <alignment horizontal="left" vertical="center" wrapText="1"/>
      <protection locked="0" hidden="1"/>
    </xf>
    <xf numFmtId="0" fontId="31" fillId="0" borderId="1" xfId="0" applyFont="1" applyBorder="1" applyAlignment="1" applyProtection="1">
      <alignment horizontal="left" vertical="center" wrapText="1"/>
      <protection locked="0"/>
    </xf>
    <xf numFmtId="9" fontId="31" fillId="17" borderId="12" xfId="1" applyFont="1" applyFill="1" applyBorder="1" applyAlignment="1" applyProtection="1">
      <alignment horizontal="left" vertical="center" wrapText="1"/>
      <protection hidden="1"/>
    </xf>
    <xf numFmtId="166" fontId="25" fillId="16" borderId="1" xfId="0" applyNumberFormat="1" applyFont="1" applyFill="1" applyBorder="1" applyAlignment="1">
      <alignment horizontal="left" vertical="center" wrapText="1"/>
    </xf>
    <xf numFmtId="0" fontId="25" fillId="16" borderId="1" xfId="0" applyFont="1" applyFill="1" applyBorder="1" applyAlignment="1">
      <alignment horizontal="left" wrapText="1"/>
    </xf>
    <xf numFmtId="0" fontId="25" fillId="16" borderId="1" xfId="0" applyFont="1" applyFill="1" applyBorder="1" applyAlignment="1">
      <alignment horizontal="left" vertical="center" wrapText="1"/>
    </xf>
    <xf numFmtId="0" fontId="25" fillId="16" borderId="8" xfId="0" applyFont="1" applyFill="1" applyBorder="1" applyAlignment="1">
      <alignment horizontal="left" vertical="center" wrapText="1"/>
    </xf>
    <xf numFmtId="14" fontId="25" fillId="16" borderId="8" xfId="0" applyNumberFormat="1" applyFont="1" applyFill="1" applyBorder="1" applyAlignment="1">
      <alignment horizontal="left" vertical="center" wrapText="1"/>
    </xf>
    <xf numFmtId="0" fontId="25" fillId="16" borderId="2" xfId="0" applyFont="1" applyFill="1" applyBorder="1" applyAlignment="1">
      <alignment horizontal="left" vertical="center" wrapText="1"/>
    </xf>
    <xf numFmtId="165" fontId="25" fillId="16" borderId="2" xfId="0" applyNumberFormat="1" applyFont="1" applyFill="1" applyBorder="1" applyAlignment="1">
      <alignment horizontal="left" vertical="center" wrapText="1"/>
    </xf>
    <xf numFmtId="165" fontId="25" fillId="16" borderId="23" xfId="0" applyNumberFormat="1" applyFont="1" applyFill="1" applyBorder="1" applyAlignment="1">
      <alignment horizontal="left" vertical="center" wrapText="1"/>
    </xf>
    <xf numFmtId="0" fontId="29" fillId="14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29" fillId="0" borderId="4" xfId="0" applyFont="1" applyFill="1" applyBorder="1" applyAlignment="1" applyProtection="1">
      <alignment vertical="center"/>
    </xf>
    <xf numFmtId="0" fontId="29" fillId="7" borderId="0" xfId="0" applyFont="1" applyFill="1" applyAlignment="1" applyProtection="1">
      <alignment vertical="center"/>
    </xf>
    <xf numFmtId="0" fontId="0" fillId="7" borderId="0" xfId="0" applyFill="1" applyAlignment="1">
      <alignment horizontal="left"/>
    </xf>
    <xf numFmtId="14" fontId="0" fillId="7" borderId="0" xfId="0" applyNumberFormat="1" applyFill="1"/>
    <xf numFmtId="42" fontId="0" fillId="7" borderId="0" xfId="2" applyFont="1" applyFill="1"/>
    <xf numFmtId="1" fontId="31" fillId="17" borderId="1" xfId="0" applyNumberFormat="1" applyFont="1" applyFill="1" applyBorder="1" applyAlignment="1" applyProtection="1">
      <alignment horizontal="left" vertical="center" wrapText="1"/>
      <protection hidden="1"/>
    </xf>
    <xf numFmtId="166" fontId="31" fillId="17" borderId="1" xfId="0" applyNumberFormat="1" applyFont="1" applyFill="1" applyBorder="1" applyAlignment="1" applyProtection="1">
      <alignment horizontal="left" vertical="center" wrapText="1"/>
      <protection hidden="1"/>
    </xf>
    <xf numFmtId="14" fontId="31" fillId="17" borderId="12" xfId="0" applyNumberFormat="1" applyFont="1" applyFill="1" applyBorder="1" applyAlignment="1" applyProtection="1">
      <alignment horizontal="left" vertical="center" wrapText="1"/>
      <protection hidden="1"/>
    </xf>
    <xf numFmtId="0" fontId="31" fillId="0" borderId="1" xfId="0" applyFont="1" applyBorder="1" applyAlignment="1" applyProtection="1">
      <alignment horizontal="left" vertical="center" wrapText="1"/>
      <protection locked="0" hidden="1"/>
    </xf>
    <xf numFmtId="0" fontId="31" fillId="0" borderId="1" xfId="0" applyFont="1" applyFill="1" applyBorder="1" applyAlignment="1" applyProtection="1">
      <alignment horizontal="left" vertical="center" wrapText="1"/>
      <protection locked="0" hidden="1"/>
    </xf>
    <xf numFmtId="14" fontId="31" fillId="0" borderId="12" xfId="0" applyNumberFormat="1" applyFont="1" applyBorder="1" applyAlignment="1" applyProtection="1">
      <alignment horizontal="left" vertical="center" wrapText="1"/>
      <protection locked="0" hidden="1"/>
    </xf>
    <xf numFmtId="0" fontId="31" fillId="0" borderId="0" xfId="0" applyFont="1" applyAlignment="1">
      <alignment wrapText="1"/>
    </xf>
    <xf numFmtId="166" fontId="33" fillId="17" borderId="1" xfId="0" applyNumberFormat="1" applyFont="1" applyFill="1" applyBorder="1" applyAlignment="1" applyProtection="1">
      <alignment horizontal="left" vertical="center" wrapText="1"/>
      <protection hidden="1"/>
    </xf>
    <xf numFmtId="0" fontId="27" fillId="16" borderId="1" xfId="0" applyFont="1" applyFill="1" applyBorder="1" applyAlignment="1">
      <alignment horizontal="left" vertical="center" wrapText="1"/>
    </xf>
    <xf numFmtId="0" fontId="27" fillId="16" borderId="12" xfId="0" applyFont="1" applyFill="1" applyBorder="1" applyAlignment="1">
      <alignment horizontal="left" vertical="center" wrapText="1"/>
    </xf>
    <xf numFmtId="0" fontId="27" fillId="16" borderId="11" xfId="0" applyFont="1" applyFill="1" applyBorder="1" applyAlignment="1">
      <alignment horizontal="left" vertical="center" wrapText="1"/>
    </xf>
    <xf numFmtId="0" fontId="25" fillId="11" borderId="1" xfId="0" applyFont="1" applyFill="1" applyBorder="1" applyAlignment="1" applyProtection="1">
      <alignment horizontal="center" vertical="center" wrapText="1"/>
    </xf>
    <xf numFmtId="0" fontId="25" fillId="11" borderId="1" xfId="4" applyFont="1" applyFill="1" applyBorder="1" applyAlignment="1" applyProtection="1">
      <alignment horizontal="center" vertical="center" wrapText="1"/>
    </xf>
    <xf numFmtId="14" fontId="25" fillId="11" borderId="1" xfId="4" applyNumberFormat="1" applyFont="1" applyFill="1" applyBorder="1" applyAlignment="1" applyProtection="1">
      <alignment horizontal="center" vertical="center" wrapText="1"/>
    </xf>
    <xf numFmtId="0" fontId="25" fillId="19" borderId="1" xfId="0" applyFont="1" applyFill="1" applyBorder="1" applyAlignment="1" applyProtection="1">
      <alignment horizontal="left" vertical="center" wrapText="1" indent="1"/>
    </xf>
    <xf numFmtId="42" fontId="7" fillId="7" borderId="0" xfId="2" applyFont="1" applyFill="1" applyBorder="1" applyAlignment="1" applyProtection="1">
      <alignment vertical="center"/>
      <protection hidden="1"/>
    </xf>
    <xf numFmtId="42" fontId="25" fillId="7" borderId="0" xfId="2" applyFont="1" applyFill="1" applyBorder="1" applyAlignment="1">
      <alignment horizontal="left" vertical="center" wrapText="1" indent="1"/>
    </xf>
    <xf numFmtId="0" fontId="0" fillId="7" borderId="0" xfId="0" applyFill="1" applyBorder="1" applyProtection="1">
      <protection hidden="1"/>
    </xf>
    <xf numFmtId="42" fontId="7" fillId="7" borderId="33" xfId="2" applyFont="1" applyFill="1" applyBorder="1" applyAlignment="1" applyProtection="1">
      <alignment vertical="center"/>
      <protection hidden="1"/>
    </xf>
    <xf numFmtId="42" fontId="7" fillId="18" borderId="33" xfId="2" applyFont="1" applyFill="1" applyBorder="1" applyAlignment="1" applyProtection="1">
      <alignment vertical="center"/>
      <protection hidden="1"/>
    </xf>
    <xf numFmtId="42" fontId="7" fillId="18" borderId="3" xfId="2" applyFont="1" applyFill="1" applyBorder="1" applyAlignment="1" applyProtection="1">
      <alignment vertical="center"/>
      <protection hidden="1"/>
    </xf>
    <xf numFmtId="42" fontId="25" fillId="11" borderId="1" xfId="2" applyFont="1" applyFill="1" applyBorder="1" applyAlignment="1" applyProtection="1">
      <alignment horizontal="center" vertical="center" wrapText="1"/>
    </xf>
    <xf numFmtId="42" fontId="0" fillId="0" borderId="1" xfId="2" applyFont="1" applyBorder="1"/>
    <xf numFmtId="0" fontId="34" fillId="7" borderId="1" xfId="0" applyFont="1" applyFill="1" applyBorder="1" applyAlignment="1" applyProtection="1">
      <alignment vertical="center" wrapText="1"/>
    </xf>
    <xf numFmtId="17" fontId="0" fillId="0" borderId="0" xfId="0" applyNumberFormat="1"/>
    <xf numFmtId="17" fontId="0" fillId="7" borderId="0" xfId="0" applyNumberFormat="1" applyFill="1"/>
    <xf numFmtId="17" fontId="14" fillId="7" borderId="0" xfId="0" applyNumberFormat="1" applyFont="1" applyFill="1"/>
    <xf numFmtId="17" fontId="14" fillId="7" borderId="0" xfId="0" applyNumberFormat="1" applyFont="1" applyFill="1" applyAlignment="1" applyProtection="1">
      <alignment vertical="center"/>
    </xf>
    <xf numFmtId="17" fontId="14" fillId="7" borderId="0" xfId="0" applyNumberFormat="1" applyFont="1" applyFill="1" applyProtection="1"/>
    <xf numFmtId="17" fontId="25" fillId="11" borderId="1" xfId="4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/>
    <xf numFmtId="49" fontId="18" fillId="12" borderId="17" xfId="0" applyNumberFormat="1" applyFont="1" applyFill="1" applyBorder="1" applyAlignment="1">
      <alignment horizontal="center" vertical="center" wrapText="1"/>
    </xf>
    <xf numFmtId="49" fontId="18" fillId="12" borderId="16" xfId="0" applyNumberFormat="1" applyFont="1" applyFill="1" applyBorder="1" applyAlignment="1">
      <alignment horizontal="center" vertical="center" wrapText="1"/>
    </xf>
    <xf numFmtId="49" fontId="18" fillId="12" borderId="18" xfId="0" applyNumberFormat="1" applyFont="1" applyFill="1" applyBorder="1" applyAlignment="1">
      <alignment horizontal="center" vertical="center" wrapText="1"/>
    </xf>
    <xf numFmtId="49" fontId="1" fillId="12" borderId="16" xfId="0" applyNumberFormat="1" applyFont="1" applyFill="1" applyBorder="1" applyAlignment="1">
      <alignment horizontal="center" vertical="center" wrapText="1"/>
    </xf>
    <xf numFmtId="49" fontId="1" fillId="12" borderId="18" xfId="0" applyNumberFormat="1" applyFont="1" applyFill="1" applyBorder="1" applyAlignment="1">
      <alignment horizontal="center" vertical="center" wrapText="1"/>
    </xf>
    <xf numFmtId="49" fontId="19" fillId="4" borderId="19" xfId="0" applyNumberFormat="1" applyFont="1" applyFill="1" applyBorder="1" applyAlignment="1">
      <alignment horizontal="center" vertical="center" wrapText="1"/>
    </xf>
    <xf numFmtId="49" fontId="37" fillId="20" borderId="25" xfId="0" applyNumberFormat="1" applyFont="1" applyFill="1" applyBorder="1" applyAlignment="1">
      <alignment horizontal="center" vertical="center" wrapText="1"/>
    </xf>
    <xf numFmtId="49" fontId="1" fillId="12" borderId="20" xfId="0" applyNumberFormat="1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left" vertical="center"/>
    </xf>
    <xf numFmtId="3" fontId="0" fillId="0" borderId="26" xfId="0" applyNumberFormat="1" applyFont="1" applyBorder="1" applyAlignment="1">
      <alignment vertical="center"/>
    </xf>
    <xf numFmtId="3" fontId="20" fillId="7" borderId="35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0" fillId="9" borderId="37" xfId="0" applyNumberFormat="1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0" fillId="20" borderId="31" xfId="0" applyNumberFormat="1" applyFont="1" applyFill="1" applyBorder="1" applyAlignment="1">
      <alignment vertical="center"/>
    </xf>
    <xf numFmtId="41" fontId="0" fillId="0" borderId="35" xfId="5" applyFont="1" applyFill="1" applyBorder="1" applyAlignment="1">
      <alignment vertical="center"/>
    </xf>
    <xf numFmtId="41" fontId="0" fillId="0" borderId="30" xfId="5" applyFont="1" applyFill="1" applyBorder="1" applyAlignment="1">
      <alignment vertical="center"/>
    </xf>
    <xf numFmtId="41" fontId="0" fillId="9" borderId="37" xfId="5" applyFont="1" applyFill="1" applyBorder="1" applyAlignment="1">
      <alignment vertical="center"/>
    </xf>
    <xf numFmtId="3" fontId="0" fillId="7" borderId="12" xfId="0" applyNumberFormat="1" applyFont="1" applyFill="1" applyBorder="1" applyAlignment="1">
      <alignment vertical="center"/>
    </xf>
    <xf numFmtId="3" fontId="20" fillId="0" borderId="10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20" borderId="4" xfId="0" applyNumberFormat="1" applyFont="1" applyFill="1" applyBorder="1" applyAlignment="1">
      <alignment vertical="center"/>
    </xf>
    <xf numFmtId="3" fontId="0" fillId="0" borderId="12" xfId="0" applyNumberFormat="1" applyFont="1" applyBorder="1" applyAlignment="1">
      <alignment vertical="center"/>
    </xf>
    <xf numFmtId="3" fontId="0" fillId="20" borderId="6" xfId="0" applyNumberFormat="1" applyFont="1" applyFill="1" applyBorder="1" applyAlignment="1">
      <alignment vertical="center"/>
    </xf>
    <xf numFmtId="3" fontId="20" fillId="7" borderId="1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9" borderId="38" xfId="0" applyNumberFormat="1" applyFont="1" applyFill="1" applyBorder="1" applyAlignment="1">
      <alignment vertical="center"/>
    </xf>
    <xf numFmtId="3" fontId="0" fillId="20" borderId="0" xfId="0" applyNumberFormat="1" applyFont="1" applyFill="1" applyBorder="1" applyAlignment="1">
      <alignment vertical="center"/>
    </xf>
    <xf numFmtId="3" fontId="0" fillId="9" borderId="39" xfId="0" applyNumberFormat="1" applyFont="1" applyFill="1" applyBorder="1" applyAlignment="1">
      <alignment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13" xfId="0" applyNumberFormat="1" applyFont="1" applyFill="1" applyBorder="1" applyAlignment="1">
      <alignment vertical="center"/>
    </xf>
    <xf numFmtId="3" fontId="20" fillId="0" borderId="40" xfId="0" applyNumberFormat="1" applyFont="1" applyFill="1" applyBorder="1" applyAlignment="1">
      <alignment vertical="center"/>
    </xf>
    <xf numFmtId="3" fontId="0" fillId="0" borderId="41" xfId="0" applyNumberFormat="1" applyFont="1" applyFill="1" applyBorder="1" applyAlignment="1">
      <alignment vertical="center"/>
    </xf>
    <xf numFmtId="3" fontId="0" fillId="9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0" fillId="9" borderId="44" xfId="0" applyNumberFormat="1" applyFont="1" applyFill="1" applyBorder="1" applyAlignment="1">
      <alignment vertical="center"/>
    </xf>
    <xf numFmtId="3" fontId="0" fillId="20" borderId="45" xfId="0" applyNumberFormat="1" applyFont="1" applyFill="1" applyBorder="1" applyAlignment="1">
      <alignment vertical="center"/>
    </xf>
    <xf numFmtId="41" fontId="0" fillId="0" borderId="40" xfId="5" applyFont="1" applyFill="1" applyBorder="1" applyAlignment="1">
      <alignment vertical="center"/>
    </xf>
    <xf numFmtId="41" fontId="0" fillId="0" borderId="28" xfId="5" applyFont="1" applyFill="1" applyBorder="1" applyAlignment="1">
      <alignment vertical="center"/>
    </xf>
    <xf numFmtId="41" fontId="0" fillId="0" borderId="46" xfId="5" applyFont="1" applyFill="1" applyBorder="1" applyAlignment="1">
      <alignment vertical="center"/>
    </xf>
    <xf numFmtId="41" fontId="0" fillId="9" borderId="42" xfId="5" applyFont="1" applyFill="1" applyBorder="1" applyAlignment="1">
      <alignment vertical="center"/>
    </xf>
    <xf numFmtId="0" fontId="19" fillId="4" borderId="47" xfId="0" applyFont="1" applyFill="1" applyBorder="1" applyAlignment="1">
      <alignment horizontal="center" vertical="center"/>
    </xf>
    <xf numFmtId="3" fontId="1" fillId="9" borderId="48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1" fillId="9" borderId="42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7" borderId="42" xfId="0" applyNumberFormat="1" applyFont="1" applyFill="1" applyBorder="1" applyAlignment="1">
      <alignment vertical="center"/>
    </xf>
    <xf numFmtId="3" fontId="1" fillId="9" borderId="40" xfId="0" applyNumberFormat="1" applyFont="1" applyFill="1" applyBorder="1" applyAlignment="1">
      <alignment vertical="center"/>
    </xf>
    <xf numFmtId="49" fontId="18" fillId="12" borderId="49" xfId="0" applyNumberFormat="1" applyFont="1" applyFill="1" applyBorder="1" applyAlignment="1">
      <alignment vertical="center" wrapText="1"/>
    </xf>
    <xf numFmtId="42" fontId="0" fillId="17" borderId="10" xfId="2" applyFont="1" applyFill="1" applyBorder="1" applyAlignment="1" applyProtection="1">
      <alignment horizontal="center" vertical="center"/>
      <protection hidden="1"/>
    </xf>
    <xf numFmtId="49" fontId="5" fillId="4" borderId="18" xfId="0" applyNumberFormat="1" applyFont="1" applyFill="1" applyBorder="1" applyAlignment="1">
      <alignment horizontal="center" vertical="center" wrapText="1"/>
    </xf>
    <xf numFmtId="3" fontId="1" fillId="20" borderId="34" xfId="0" applyNumberFormat="1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vertical="center"/>
    </xf>
    <xf numFmtId="0" fontId="1" fillId="0" borderId="0" xfId="0" applyFont="1" applyFill="1" applyAlignment="1"/>
    <xf numFmtId="0" fontId="0" fillId="0" borderId="0" xfId="0" applyFill="1"/>
    <xf numFmtId="170" fontId="27" fillId="0" borderId="1" xfId="0" applyNumberFormat="1" applyFont="1" applyFill="1" applyBorder="1" applyAlignment="1" applyProtection="1">
      <alignment horizontal="left" vertical="center" wrapText="1" indent="1"/>
      <protection locked="0" hidden="1"/>
    </xf>
    <xf numFmtId="0" fontId="38" fillId="0" borderId="1" xfId="0" applyFont="1" applyBorder="1" applyAlignment="1" applyProtection="1">
      <alignment horizontal="left" vertical="center" indent="1"/>
      <protection locked="0"/>
    </xf>
    <xf numFmtId="0" fontId="30" fillId="0" borderId="1" xfId="0" applyFont="1" applyBorder="1" applyAlignment="1" applyProtection="1">
      <alignment horizontal="left" vertical="center" indent="1"/>
      <protection locked="0"/>
    </xf>
    <xf numFmtId="0" fontId="0" fillId="3" borderId="1" xfId="0" applyFill="1" applyBorder="1"/>
    <xf numFmtId="0" fontId="27" fillId="16" borderId="1" xfId="0" applyNumberFormat="1" applyFont="1" applyFill="1" applyBorder="1" applyAlignment="1">
      <alignment horizontal="left" vertical="center" wrapText="1" indent="1"/>
    </xf>
    <xf numFmtId="0" fontId="31" fillId="7" borderId="1" xfId="0" applyNumberFormat="1" applyFont="1" applyFill="1" applyBorder="1" applyAlignment="1" applyProtection="1">
      <alignment horizontal="left" vertical="center" wrapText="1"/>
      <protection locked="0" hidden="1"/>
    </xf>
    <xf numFmtId="0" fontId="31" fillId="0" borderId="1" xfId="0" applyNumberFormat="1" applyFont="1" applyBorder="1" applyAlignment="1" applyProtection="1">
      <alignment horizontal="left" wrapText="1"/>
      <protection locked="0"/>
    </xf>
    <xf numFmtId="0" fontId="0" fillId="0" borderId="0" xfId="0" applyNumberFormat="1" applyAlignment="1">
      <alignment horizontal="left" indent="1"/>
    </xf>
    <xf numFmtId="0" fontId="39" fillId="16" borderId="1" xfId="0" applyFont="1" applyFill="1" applyBorder="1" applyAlignment="1">
      <alignment horizontal="left" vertical="center" wrapText="1" indent="1"/>
    </xf>
    <xf numFmtId="0" fontId="39" fillId="16" borderId="1" xfId="0" applyFont="1" applyFill="1" applyBorder="1" applyAlignment="1">
      <alignment horizontal="left" vertical="center" wrapText="1"/>
    </xf>
    <xf numFmtId="0" fontId="30" fillId="0" borderId="0" xfId="0" applyFont="1" applyAlignment="1" applyProtection="1">
      <alignment horizontal="center" vertical="center" wrapText="1"/>
      <protection hidden="1"/>
    </xf>
    <xf numFmtId="0" fontId="25" fillId="19" borderId="1" xfId="0" applyFont="1" applyFill="1" applyBorder="1" applyAlignment="1" applyProtection="1">
      <alignment horizontal="left" vertical="center" indent="1"/>
      <protection hidden="1"/>
    </xf>
    <xf numFmtId="0" fontId="27" fillId="16" borderId="6" xfId="0" applyFont="1" applyFill="1" applyBorder="1" applyAlignment="1">
      <alignment horizontal="left" vertical="center" wrapText="1" indent="1"/>
    </xf>
    <xf numFmtId="0" fontId="34" fillId="0" borderId="0" xfId="0" applyFont="1" applyAlignment="1">
      <alignment vertical="center" wrapText="1"/>
    </xf>
    <xf numFmtId="0" fontId="23" fillId="4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29" fillId="14" borderId="0" xfId="0" applyFont="1" applyFill="1" applyAlignment="1" applyProtection="1">
      <alignment horizontal="center" vertical="center"/>
      <protection hidden="1"/>
    </xf>
    <xf numFmtId="0" fontId="27" fillId="16" borderId="7" xfId="0" applyFont="1" applyFill="1" applyBorder="1" applyAlignment="1">
      <alignment horizontal="left" vertical="center" wrapText="1" indent="1"/>
    </xf>
    <xf numFmtId="0" fontId="27" fillId="16" borderId="6" xfId="0" applyFont="1" applyFill="1" applyBorder="1" applyAlignment="1">
      <alignment horizontal="left" vertical="center" wrapText="1" indent="1"/>
    </xf>
    <xf numFmtId="0" fontId="27" fillId="16" borderId="1" xfId="0" applyFont="1" applyFill="1" applyBorder="1" applyAlignment="1">
      <alignment horizontal="left" vertical="center" wrapText="1" indent="1"/>
    </xf>
    <xf numFmtId="0" fontId="34" fillId="0" borderId="0" xfId="0" applyFont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/>
    </xf>
    <xf numFmtId="0" fontId="25" fillId="7" borderId="0" xfId="0" applyFont="1" applyFill="1" applyBorder="1" applyAlignment="1" applyProtection="1">
      <alignment horizontal="left" vertical="center"/>
    </xf>
    <xf numFmtId="0" fontId="25" fillId="7" borderId="15" xfId="0" applyFont="1" applyFill="1" applyBorder="1" applyAlignment="1" applyProtection="1">
      <alignment horizontal="left" vertical="center"/>
    </xf>
    <xf numFmtId="0" fontId="25" fillId="16" borderId="34" xfId="0" applyFont="1" applyFill="1" applyBorder="1" applyAlignment="1">
      <alignment horizontal="left" vertical="center" wrapText="1" indent="1"/>
    </xf>
    <xf numFmtId="0" fontId="25" fillId="16" borderId="32" xfId="0" applyFont="1" applyFill="1" applyBorder="1" applyAlignment="1">
      <alignment horizontal="left" vertical="center" wrapText="1" indent="1"/>
    </xf>
    <xf numFmtId="166" fontId="3" fillId="2" borderId="5" xfId="0" applyNumberFormat="1" applyFont="1" applyFill="1" applyBorder="1" applyAlignment="1">
      <alignment horizontal="center" vertical="center" wrapText="1"/>
    </xf>
    <xf numFmtId="0" fontId="25" fillId="16" borderId="31" xfId="0" applyFont="1" applyFill="1" applyBorder="1" applyAlignment="1">
      <alignment horizontal="left" vertical="center" wrapText="1" indent="1"/>
    </xf>
    <xf numFmtId="0" fontId="25" fillId="16" borderId="35" xfId="0" applyFont="1" applyFill="1" applyBorder="1" applyAlignment="1">
      <alignment horizontal="left" vertical="center" wrapText="1" indent="1"/>
    </xf>
    <xf numFmtId="166" fontId="25" fillId="16" borderId="1" xfId="0" applyNumberFormat="1" applyFont="1" applyFill="1" applyBorder="1" applyAlignment="1">
      <alignment horizontal="left" vertical="center" wrapText="1" indent="1"/>
    </xf>
    <xf numFmtId="0" fontId="30" fillId="7" borderId="5" xfId="0" applyFont="1" applyFill="1" applyBorder="1" applyAlignment="1" applyProtection="1">
      <alignment horizontal="left" indent="1"/>
    </xf>
    <xf numFmtId="0" fontId="30" fillId="7" borderId="7" xfId="0" applyFont="1" applyFill="1" applyBorder="1" applyAlignment="1" applyProtection="1">
      <alignment horizontal="left" indent="1"/>
    </xf>
    <xf numFmtId="0" fontId="30" fillId="7" borderId="6" xfId="0" applyFont="1" applyFill="1" applyBorder="1" applyAlignment="1" applyProtection="1">
      <alignment horizontal="left" indent="1"/>
    </xf>
    <xf numFmtId="0" fontId="34" fillId="7" borderId="2" xfId="0" applyFont="1" applyFill="1" applyBorder="1" applyAlignment="1" applyProtection="1">
      <alignment horizontal="center" vertical="center"/>
    </xf>
    <xf numFmtId="0" fontId="31" fillId="7" borderId="5" xfId="0" applyFont="1" applyFill="1" applyBorder="1" applyAlignment="1" applyProtection="1">
      <alignment horizontal="left" vertical="center" indent="1"/>
    </xf>
    <xf numFmtId="0" fontId="31" fillId="7" borderId="7" xfId="0" applyFont="1" applyFill="1" applyBorder="1" applyAlignment="1" applyProtection="1">
      <alignment horizontal="left" vertical="center" indent="1"/>
    </xf>
    <xf numFmtId="0" fontId="31" fillId="7" borderId="6" xfId="0" applyFont="1" applyFill="1" applyBorder="1" applyAlignment="1" applyProtection="1">
      <alignment horizontal="left" vertical="center" indent="1"/>
    </xf>
    <xf numFmtId="0" fontId="30" fillId="7" borderId="5" xfId="0" applyFont="1" applyFill="1" applyBorder="1" applyAlignment="1" applyProtection="1">
      <alignment horizontal="left" vertical="center" indent="1"/>
    </xf>
    <xf numFmtId="0" fontId="30" fillId="7" borderId="7" xfId="0" applyFont="1" applyFill="1" applyBorder="1" applyAlignment="1" applyProtection="1">
      <alignment horizontal="left" vertical="center" indent="1"/>
    </xf>
    <xf numFmtId="0" fontId="30" fillId="7" borderId="6" xfId="0" applyFont="1" applyFill="1" applyBorder="1" applyAlignment="1" applyProtection="1">
      <alignment horizontal="left" vertical="center" indent="1"/>
    </xf>
    <xf numFmtId="0" fontId="30" fillId="7" borderId="36" xfId="0" applyFont="1" applyFill="1" applyBorder="1" applyAlignment="1" applyProtection="1">
      <alignment horizontal="center" vertical="center"/>
    </xf>
    <xf numFmtId="0" fontId="30" fillId="7" borderId="0" xfId="0" applyFont="1" applyFill="1" applyBorder="1" applyAlignment="1" applyProtection="1">
      <alignment horizontal="center" vertical="center"/>
    </xf>
    <xf numFmtId="0" fontId="30" fillId="7" borderId="15" xfId="0" applyFont="1" applyFill="1" applyBorder="1" applyAlignment="1" applyProtection="1">
      <alignment horizontal="center" vertical="center"/>
    </xf>
    <xf numFmtId="0" fontId="34" fillId="7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4" fillId="7" borderId="5" xfId="0" applyFont="1" applyFill="1" applyBorder="1" applyAlignment="1" applyProtection="1">
      <alignment horizontal="center" vertical="center"/>
    </xf>
    <xf numFmtId="0" fontId="34" fillId="7" borderId="7" xfId="0" applyFont="1" applyFill="1" applyBorder="1" applyAlignment="1" applyProtection="1">
      <alignment horizontal="center" vertical="center"/>
    </xf>
    <xf numFmtId="0" fontId="34" fillId="7" borderId="6" xfId="0" applyFont="1" applyFill="1" applyBorder="1" applyAlignment="1" applyProtection="1">
      <alignment horizontal="center" vertical="center"/>
    </xf>
    <xf numFmtId="14" fontId="31" fillId="7" borderId="1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27" fillId="16" borderId="1" xfId="0" applyFont="1" applyFill="1" applyBorder="1" applyAlignment="1" applyProtection="1">
      <alignment horizontal="left" vertical="center" wrapText="1" indent="1"/>
    </xf>
    <xf numFmtId="0" fontId="27" fillId="16" borderId="6" xfId="0" applyFont="1" applyFill="1" applyBorder="1" applyAlignment="1" applyProtection="1">
      <alignment horizontal="left" vertical="center" wrapText="1"/>
    </xf>
    <xf numFmtId="0" fontId="31" fillId="7" borderId="1" xfId="0" applyFont="1" applyFill="1" applyBorder="1" applyAlignment="1" applyProtection="1">
      <alignment horizontal="left" vertical="center" wrapText="1"/>
      <protection locked="0"/>
    </xf>
    <xf numFmtId="42" fontId="25" fillId="16" borderId="1" xfId="2" applyFont="1" applyFill="1" applyBorder="1" applyAlignment="1" applyProtection="1">
      <alignment horizontal="left" vertical="center" wrapText="1" indent="1"/>
      <protection hidden="1"/>
    </xf>
    <xf numFmtId="42" fontId="25" fillId="16" borderId="6" xfId="2" applyFont="1" applyFill="1" applyBorder="1" applyAlignment="1" applyProtection="1">
      <alignment horizontal="left" vertical="center" wrapText="1" indent="1"/>
      <protection hidden="1"/>
    </xf>
  </cellXfs>
  <cellStyles count="13">
    <cellStyle name="Millares [0]" xfId="5" builtinId="6"/>
    <cellStyle name="Millares [0] 2" xfId="9" xr:uid="{00000000-0005-0000-0000-000002000000}"/>
    <cellStyle name="Millares [0] 3" xfId="10" xr:uid="{00000000-0005-0000-0000-000032000000}"/>
    <cellStyle name="Millares 2" xfId="6" xr:uid="{00000000-0005-0000-0000-000031000000}"/>
    <cellStyle name="Millares 3" xfId="11" xr:uid="{00000000-0005-0000-0000-000037000000}"/>
    <cellStyle name="Millares 4" xfId="12" xr:uid="{00000000-0005-0000-0000-000038000000}"/>
    <cellStyle name="Moneda [0]" xfId="2" builtinId="7"/>
    <cellStyle name="Moneda 2" xfId="7" xr:uid="{00000000-0005-0000-0000-000003000000}"/>
    <cellStyle name="Normal" xfId="0" builtinId="0"/>
    <cellStyle name="Normal 2" xfId="3" xr:uid="{00000000-0005-0000-0000-000030000000}"/>
    <cellStyle name="Normal 2 2" xfId="8" xr:uid="{00000000-0005-0000-0000-000005000000}"/>
    <cellStyle name="Normal_Hoja1" xfId="4" xr:uid="{1E115ED3-C2D9-43FD-B334-89016F7F3510}"/>
    <cellStyle name="Porcentaje" xfId="1" builtinId="5"/>
  </cellStyles>
  <dxfs count="7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rgb="FFF20C43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DBDC9"/>
      <color rgb="FFE7D1D9"/>
      <color rgb="FFF20C43"/>
      <color rgb="FFFAA0B5"/>
      <color rgb="FFC894A8"/>
      <color rgb="FFF0F0D0"/>
      <color rgb="FFFAC6C6"/>
      <color rgb="FFE5E2A5"/>
      <color rgb="FFF4C4CE"/>
      <color rgb="FFF5F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bradanovic.blogspot.com/2007/11/otro-error-que-paga-moya.html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301625</xdr:colOff>
      <xdr:row>2</xdr:row>
      <xdr:rowOff>304800</xdr:rowOff>
    </xdr:to>
    <xdr:sp macro="" textlink="">
      <xdr:nvSpPr>
        <xdr:cNvPr id="6150" name="Autoforma 6" descr="Resultado de imagen para ministerio de educacion">
          <a:extLst>
            <a:ext uri="{FF2B5EF4-FFF2-40B4-BE49-F238E27FC236}">
              <a16:creationId xmlns:a16="http://schemas.microsoft.com/office/drawing/2014/main" id="{582928E9-3A5A-40E0-9D23-23B443D28589}"/>
            </a:ext>
          </a:extLst>
        </xdr:cNvPr>
        <xdr:cNvSpPr>
          <a:spLocks noChangeAspect="1" noChangeArrowheads="1"/>
        </xdr:cNvSpPr>
      </xdr:nvSpPr>
      <xdr:spPr bwMode="auto">
        <a:xfrm>
          <a:off x="405765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21166</xdr:colOff>
      <xdr:row>0</xdr:row>
      <xdr:rowOff>34924</xdr:rowOff>
    </xdr:from>
    <xdr:to>
      <xdr:col>1</xdr:col>
      <xdr:colOff>254000</xdr:colOff>
      <xdr:row>2</xdr:row>
      <xdr:rowOff>552636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F4F70E-6A3F-4726-9A6A-1F3DA047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166" y="34924"/>
          <a:ext cx="910167" cy="1290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304800</xdr:colOff>
      <xdr:row>16</xdr:row>
      <xdr:rowOff>169862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0EA9BF0-9D75-4DD3-96FC-CB934DA32C96}"/>
            </a:ext>
          </a:extLst>
        </xdr:cNvPr>
        <xdr:cNvSpPr txBox="1"/>
      </xdr:nvSpPr>
      <xdr:spPr>
        <a:xfrm>
          <a:off x="39230300" y="3217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72007</xdr:colOff>
      <xdr:row>1</xdr:row>
      <xdr:rowOff>33334</xdr:rowOff>
    </xdr:from>
    <xdr:to>
      <xdr:col>1</xdr:col>
      <xdr:colOff>743073</xdr:colOff>
      <xdr:row>5</xdr:row>
      <xdr:rowOff>326572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659CF-B4A6-4806-BE9E-CFF97416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007" y="114977"/>
          <a:ext cx="766316" cy="1096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326966</xdr:rowOff>
    </xdr:from>
    <xdr:to>
      <xdr:col>2</xdr:col>
      <xdr:colOff>2267</xdr:colOff>
      <xdr:row>4</xdr:row>
      <xdr:rowOff>182260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416E00-A46D-42F5-A996-86C6DE4C2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26966"/>
          <a:ext cx="938892" cy="1324865"/>
        </a:xfrm>
        <a:prstGeom prst="rect">
          <a:avLst/>
        </a:prstGeom>
      </xdr:spPr>
    </xdr:pic>
    <xdr:clientData/>
  </xdr:twoCellAnchor>
  <xdr:twoCellAnchor>
    <xdr:from>
      <xdr:col>1</xdr:col>
      <xdr:colOff>449036</xdr:colOff>
      <xdr:row>6</xdr:row>
      <xdr:rowOff>168652</xdr:rowOff>
    </xdr:from>
    <xdr:to>
      <xdr:col>1</xdr:col>
      <xdr:colOff>469446</xdr:colOff>
      <xdr:row>16</xdr:row>
      <xdr:rowOff>95250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F48AEA79-1C81-42B8-A854-9BB2623F8791}"/>
            </a:ext>
          </a:extLst>
        </xdr:cNvPr>
        <xdr:cNvCxnSpPr/>
      </xdr:nvCxnSpPr>
      <xdr:spPr>
        <a:xfrm flipH="1">
          <a:off x="449036" y="2128081"/>
          <a:ext cx="20410" cy="2375883"/>
        </a:xfrm>
        <a:prstGeom prst="straightConnector1">
          <a:avLst/>
        </a:prstGeom>
        <a:ln w="76200">
          <a:solidFill>
            <a:srgbClr val="F20C43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503464</xdr:colOff>
      <xdr:row>1</xdr:row>
      <xdr:rowOff>204107</xdr:rowOff>
    </xdr:from>
    <xdr:to>
      <xdr:col>19</xdr:col>
      <xdr:colOff>13607</xdr:colOff>
      <xdr:row>2</xdr:row>
      <xdr:rowOff>204107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A708AD-1136-4F49-A539-2DD83D081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23390678" y="557893"/>
          <a:ext cx="748393" cy="625928"/>
        </a:xfrm>
        <a:prstGeom prst="rect">
          <a:avLst/>
        </a:prstGeom>
      </xdr:spPr>
    </xdr:pic>
    <xdr:clientData/>
  </xdr:twoCellAnchor>
  <xdr:twoCellAnchor>
    <xdr:from>
      <xdr:col>18</xdr:col>
      <xdr:colOff>653143</xdr:colOff>
      <xdr:row>1</xdr:row>
      <xdr:rowOff>503464</xdr:rowOff>
    </xdr:from>
    <xdr:to>
      <xdr:col>19</xdr:col>
      <xdr:colOff>312965</xdr:colOff>
      <xdr:row>1</xdr:row>
      <xdr:rowOff>503464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36DF9D1-703B-4E69-9EDF-A57271856E05}"/>
            </a:ext>
          </a:extLst>
        </xdr:cNvPr>
        <xdr:cNvCxnSpPr/>
      </xdr:nvCxnSpPr>
      <xdr:spPr>
        <a:xfrm>
          <a:off x="24302357" y="857250"/>
          <a:ext cx="421822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81642</xdr:colOff>
      <xdr:row>2</xdr:row>
      <xdr:rowOff>244928</xdr:rowOff>
    </xdr:from>
    <xdr:to>
      <xdr:col>24</xdr:col>
      <xdr:colOff>27832</xdr:colOff>
      <xdr:row>27</xdr:row>
      <xdr:rowOff>45522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D8782C-4274-4D6A-A7AD-8DB0B5DD8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554213" y="1224642"/>
          <a:ext cx="5933333" cy="59238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68036</xdr:rowOff>
    </xdr:from>
    <xdr:to>
      <xdr:col>0</xdr:col>
      <xdr:colOff>939185</xdr:colOff>
      <xdr:row>5</xdr:row>
      <xdr:rowOff>299357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A22D5-0DD5-4F09-A238-C84252652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429" y="68036"/>
          <a:ext cx="884756" cy="12654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503464</xdr:colOff>
      <xdr:row>2</xdr:row>
      <xdr:rowOff>40821</xdr:rowOff>
    </xdr:from>
    <xdr:to>
      <xdr:col>5</xdr:col>
      <xdr:colOff>2000250</xdr:colOff>
      <xdr:row>11</xdr:row>
      <xdr:rowOff>185941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56ECBC-EE24-486F-84A3-77B830239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756821" y="585107"/>
          <a:ext cx="1496786" cy="21181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40823</xdr:colOff>
      <xdr:row>0</xdr:row>
      <xdr:rowOff>54429</xdr:rowOff>
    </xdr:from>
    <xdr:to>
      <xdr:col>1</xdr:col>
      <xdr:colOff>1058768</xdr:colOff>
      <xdr:row>5</xdr:row>
      <xdr:rowOff>81643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1B5E32-6EBC-4050-891F-51C35B38E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823" y="54429"/>
          <a:ext cx="1017945" cy="14559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492124</xdr:colOff>
      <xdr:row>2</xdr:row>
      <xdr:rowOff>31877</xdr:rowOff>
    </xdr:from>
    <xdr:to>
      <xdr:col>12</xdr:col>
      <xdr:colOff>888998</xdr:colOff>
      <xdr:row>11</xdr:row>
      <xdr:rowOff>169579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1746FF-0B08-4798-83E9-DA7C6BDD2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081624" y="571627"/>
          <a:ext cx="1508125" cy="2391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828815</xdr:colOff>
      <xdr:row>9</xdr:row>
      <xdr:rowOff>95250</xdr:rowOff>
    </xdr:from>
    <xdr:to>
      <xdr:col>20</xdr:col>
      <xdr:colOff>952499</xdr:colOff>
      <xdr:row>24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A4FDEE-ADFC-49C7-B17E-E45EB85A7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88458" y="2911929"/>
          <a:ext cx="2368862" cy="33881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equiel.medina\AppData\Local\Microsoft\Windows\INetCache\Content.Outlook\NKVMHLVM\PPTO%20PACE%202017%20UMAG%20(2REIT%20OK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ESCRIPTORES"/>
      <sheetName val="DETALLE"/>
      <sheetName val="RESUMEN PRESUPUESTO"/>
      <sheetName val="PLAN DE CUENTAS"/>
      <sheetName val="Hoja1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CODPROYECTO</v>
          </cell>
          <cell r="D2" t="str">
            <v>CODIES</v>
          </cell>
          <cell r="E2" t="str">
            <v>RUT</v>
          </cell>
          <cell r="F2" t="str">
            <v>NOMBRE IES</v>
          </cell>
          <cell r="G2" t="str">
            <v>TIPO IES</v>
          </cell>
          <cell r="H2" t="str">
            <v>MONTO CONVENIO</v>
          </cell>
        </row>
        <row r="3">
          <cell r="C3" t="str">
            <v>UTA1777</v>
          </cell>
          <cell r="D3" t="str">
            <v>UTA</v>
          </cell>
          <cell r="E3" t="str">
            <v>70770800-K</v>
          </cell>
          <cell r="F3" t="str">
            <v>UNIVERSIDAD DE TARAPACA</v>
          </cell>
          <cell r="G3" t="str">
            <v>ESTATAL</v>
          </cell>
          <cell r="H3">
            <v>269260000</v>
          </cell>
        </row>
        <row r="4">
          <cell r="C4" t="str">
            <v>UAP1777</v>
          </cell>
          <cell r="D4" t="str">
            <v>UAP</v>
          </cell>
          <cell r="E4" t="str">
            <v>70777500-9</v>
          </cell>
          <cell r="F4" t="str">
            <v xml:space="preserve">UNIVERSIDAD ARTURO PRAT </v>
          </cell>
          <cell r="G4" t="str">
            <v>ESTATAL</v>
          </cell>
          <cell r="H4">
            <v>152100000</v>
          </cell>
        </row>
        <row r="5">
          <cell r="C5" t="str">
            <v>UCN1777</v>
          </cell>
          <cell r="D5" t="str">
            <v>UCN</v>
          </cell>
          <cell r="E5" t="str">
            <v>81518400-9</v>
          </cell>
          <cell r="F5" t="str">
            <v>UNIVERSIDAD CATÓLICA DEL NORTE</v>
          </cell>
          <cell r="G5" t="str">
            <v>PRIVADA</v>
          </cell>
          <cell r="H5">
            <v>464813000</v>
          </cell>
        </row>
        <row r="6">
          <cell r="C6" t="str">
            <v>ANT1777</v>
          </cell>
          <cell r="D6" t="str">
            <v>ANT</v>
          </cell>
          <cell r="E6" t="str">
            <v>70791800-4</v>
          </cell>
          <cell r="F6" t="str">
            <v>UNIVERSIDAD DE ANTOFAGASTA</v>
          </cell>
          <cell r="G6" t="str">
            <v>ESTATAL</v>
          </cell>
          <cell r="H6">
            <v>415594307</v>
          </cell>
        </row>
        <row r="7">
          <cell r="C7" t="str">
            <v>CCU1777</v>
          </cell>
          <cell r="D7" t="str">
            <v>CCU</v>
          </cell>
          <cell r="E7" t="str">
            <v>74822900-0</v>
          </cell>
          <cell r="F7" t="str">
            <v>CEDUC -UCN</v>
          </cell>
          <cell r="G7" t="str">
            <v>PRIVADA</v>
          </cell>
          <cell r="H7">
            <v>216805000</v>
          </cell>
        </row>
        <row r="8">
          <cell r="C8" t="str">
            <v>ATA1777</v>
          </cell>
          <cell r="D8" t="str">
            <v>ATA</v>
          </cell>
          <cell r="E8" t="str">
            <v>71236700-8</v>
          </cell>
          <cell r="F8" t="str">
            <v>UNIVERSIDAD DE ATACAMA</v>
          </cell>
          <cell r="G8" t="str">
            <v>ESTATAL</v>
          </cell>
          <cell r="H8">
            <v>327107000</v>
          </cell>
        </row>
        <row r="9">
          <cell r="C9" t="str">
            <v>ULS1777</v>
          </cell>
          <cell r="D9" t="str">
            <v>ULS</v>
          </cell>
          <cell r="E9" t="str">
            <v>70783100-6</v>
          </cell>
          <cell r="F9" t="str">
            <v xml:space="preserve">UNIVERSIDAD DE LA SERENA </v>
          </cell>
          <cell r="G9" t="str">
            <v>ESTATAL</v>
          </cell>
          <cell r="H9">
            <v>314268000</v>
          </cell>
        </row>
        <row r="10">
          <cell r="C10" t="str">
            <v>AUS1777</v>
          </cell>
          <cell r="D10" t="str">
            <v>AUS</v>
          </cell>
          <cell r="E10" t="str">
            <v>81380500-6</v>
          </cell>
          <cell r="F10" t="str">
            <v xml:space="preserve">UNIVERSIDAD AUSTRAL DE CHILE </v>
          </cell>
          <cell r="G10" t="str">
            <v>PRIVADA</v>
          </cell>
          <cell r="H10">
            <v>756720000</v>
          </cell>
        </row>
        <row r="11">
          <cell r="C11" t="str">
            <v>UCM1777</v>
          </cell>
          <cell r="D11" t="str">
            <v>UCM</v>
          </cell>
          <cell r="E11" t="str">
            <v>71918300-K</v>
          </cell>
          <cell r="F11" t="str">
            <v xml:space="preserve">UNIVERSIDAD CATÓLICA DEL MAULE </v>
          </cell>
          <cell r="G11" t="str">
            <v>PRIVADA</v>
          </cell>
          <cell r="H11">
            <v>510817000</v>
          </cell>
        </row>
        <row r="12">
          <cell r="C12" t="str">
            <v>UBB1777</v>
          </cell>
          <cell r="D12" t="str">
            <v>UBB</v>
          </cell>
          <cell r="E12" t="str">
            <v>60911006-6</v>
          </cell>
          <cell r="F12" t="str">
            <v>UNIVERSIDAD DEL 
BIO-BIO</v>
          </cell>
          <cell r="G12" t="str">
            <v>ESTATAL</v>
          </cell>
          <cell r="H12">
            <v>596885000</v>
          </cell>
        </row>
        <row r="13">
          <cell r="C13" t="str">
            <v>UCO1777</v>
          </cell>
          <cell r="D13" t="str">
            <v>UCO</v>
          </cell>
          <cell r="E13" t="str">
            <v>81494400-K</v>
          </cell>
          <cell r="F13" t="str">
            <v>UNIVERSIDAD DE CONCEPCIÓN</v>
          </cell>
          <cell r="G13" t="str">
            <v>PRIVADA</v>
          </cell>
          <cell r="H13">
            <v>724643000</v>
          </cell>
        </row>
        <row r="14">
          <cell r="C14" t="str">
            <v>USC1777</v>
          </cell>
          <cell r="D14" t="str">
            <v>USC</v>
          </cell>
          <cell r="E14" t="str">
            <v>71915800-5</v>
          </cell>
          <cell r="F14" t="str">
            <v>UNIVERSIDAD CATÓLICA DE LA SANTISIMA CONCEPCIÓN</v>
          </cell>
          <cell r="G14" t="str">
            <v>PRIVADA</v>
          </cell>
          <cell r="H14">
            <v>605970000</v>
          </cell>
        </row>
        <row r="15">
          <cell r="C15" t="str">
            <v>FRO1777</v>
          </cell>
          <cell r="D15" t="str">
            <v>FRO</v>
          </cell>
          <cell r="E15" t="str">
            <v>87912900-1</v>
          </cell>
          <cell r="F15" t="str">
            <v>UNIVERSIDAD DE LA FRONTERA</v>
          </cell>
          <cell r="G15" t="str">
            <v>ESTATAL</v>
          </cell>
          <cell r="H15">
            <v>441445000</v>
          </cell>
        </row>
        <row r="16">
          <cell r="C16" t="str">
            <v>UCT1777</v>
          </cell>
          <cell r="D16" t="str">
            <v>UCT</v>
          </cell>
          <cell r="E16" t="str">
            <v>71918700-5</v>
          </cell>
          <cell r="F16" t="str">
            <v xml:space="preserve">UNIVERSIDAD CATÓLICA DE TEMUCO </v>
          </cell>
          <cell r="G16" t="str">
            <v>PRIVADA</v>
          </cell>
          <cell r="H16">
            <v>1182699000</v>
          </cell>
        </row>
        <row r="17">
          <cell r="C17" t="str">
            <v>ULA1777</v>
          </cell>
          <cell r="D17" t="str">
            <v>ULA</v>
          </cell>
          <cell r="E17" t="str">
            <v>70772100-6</v>
          </cell>
          <cell r="F17" t="str">
            <v>UNIVERSIDAD DE LOS LAGOS</v>
          </cell>
          <cell r="G17" t="str">
            <v>ESTATAL</v>
          </cell>
          <cell r="H17">
            <v>642854000</v>
          </cell>
        </row>
        <row r="18">
          <cell r="C18" t="str">
            <v>MAG1777</v>
          </cell>
          <cell r="D18" t="str">
            <v>MAG</v>
          </cell>
          <cell r="E18" t="str">
            <v>71133700-8</v>
          </cell>
          <cell r="F18" t="str">
            <v>UNIVERSIDAD DE MAGALLANES</v>
          </cell>
          <cell r="G18" t="str">
            <v>ESTATAL</v>
          </cell>
          <cell r="H18">
            <v>130072000</v>
          </cell>
        </row>
        <row r="19">
          <cell r="C19" t="str">
            <v>UPA1777</v>
          </cell>
          <cell r="D19" t="str">
            <v>UPA</v>
          </cell>
          <cell r="E19" t="str">
            <v>70754700-6</v>
          </cell>
          <cell r="F19" t="str">
            <v>UNIVERSIDAD DE PLAYA ANCHA DE CS DE LA EDUCACIÓN</v>
          </cell>
          <cell r="G19" t="str">
            <v>ESTATAL</v>
          </cell>
          <cell r="H19">
            <v>326316000</v>
          </cell>
        </row>
        <row r="20">
          <cell r="C20" t="str">
            <v>UVA1777</v>
          </cell>
          <cell r="D20" t="str">
            <v>UVA</v>
          </cell>
          <cell r="E20" t="str">
            <v>60901000-1</v>
          </cell>
          <cell r="F20" t="str">
            <v>UNIVERSIDAD DE VALPARAÍSO</v>
          </cell>
          <cell r="G20" t="str">
            <v>ESTATAL</v>
          </cell>
          <cell r="H20">
            <v>368871000</v>
          </cell>
        </row>
        <row r="21">
          <cell r="C21" t="str">
            <v>UCV1777</v>
          </cell>
          <cell r="D21" t="str">
            <v>UCV</v>
          </cell>
          <cell r="E21" t="str">
            <v>81669200-8</v>
          </cell>
          <cell r="F21" t="str">
            <v>PONTIFICIA UNIVERSIDAD CATÓLICA DE VALPARAÍSO</v>
          </cell>
          <cell r="G21" t="str">
            <v>PRIVADA</v>
          </cell>
          <cell r="H21">
            <v>277318000</v>
          </cell>
        </row>
        <row r="22">
          <cell r="C22" t="str">
            <v>FSM1777</v>
          </cell>
          <cell r="D22" t="str">
            <v>FSM</v>
          </cell>
          <cell r="E22" t="str">
            <v>81668700-4</v>
          </cell>
          <cell r="F22" t="str">
            <v>UNIVERSIDAD TÉCNICA FEDERICO SANTA MARÍA</v>
          </cell>
          <cell r="G22" t="str">
            <v>PRIVADA</v>
          </cell>
          <cell r="H22">
            <v>535538000</v>
          </cell>
        </row>
        <row r="23">
          <cell r="C23" t="str">
            <v>IDU1777</v>
          </cell>
          <cell r="D23" t="str">
            <v>IDU</v>
          </cell>
          <cell r="E23" t="str">
            <v>72754700-2</v>
          </cell>
          <cell r="F23" t="str">
            <v>INSTITUTO PROFESIONAL DUOC UC</v>
          </cell>
          <cell r="G23" t="str">
            <v>PRIVADA</v>
          </cell>
          <cell r="H23">
            <v>239230000</v>
          </cell>
        </row>
        <row r="24">
          <cell r="C24" t="str">
            <v>USA1777</v>
          </cell>
          <cell r="D24" t="str">
            <v>USA</v>
          </cell>
          <cell r="E24" t="str">
            <v>60911000-7</v>
          </cell>
          <cell r="F24" t="str">
            <v>UNIVERSIDAD DE SANTIAGO DE CHILE</v>
          </cell>
          <cell r="G24" t="str">
            <v>ESTATAL</v>
          </cell>
          <cell r="H24">
            <v>948888000</v>
          </cell>
        </row>
        <row r="25">
          <cell r="C25" t="str">
            <v>UCH1777</v>
          </cell>
          <cell r="D25" t="str">
            <v>UCH</v>
          </cell>
          <cell r="E25" t="str">
            <v>60910000-1</v>
          </cell>
          <cell r="F25" t="str">
            <v xml:space="preserve">UNIVERSIDAD DE CHILE </v>
          </cell>
          <cell r="G25" t="str">
            <v>ESTATAL</v>
          </cell>
          <cell r="H25">
            <v>310646000</v>
          </cell>
        </row>
        <row r="26">
          <cell r="C26" t="str">
            <v>PUC1777</v>
          </cell>
          <cell r="D26" t="str">
            <v>PUC</v>
          </cell>
          <cell r="E26" t="str">
            <v>81698900-0</v>
          </cell>
          <cell r="F26" t="str">
            <v xml:space="preserve">PONTIFICIA UNIVERSIDAD CATÓLICA DE CHILE </v>
          </cell>
          <cell r="G26" t="str">
            <v>PRIVADA</v>
          </cell>
          <cell r="H26">
            <v>333787000</v>
          </cell>
        </row>
        <row r="27">
          <cell r="C27" t="str">
            <v>UMC1777</v>
          </cell>
          <cell r="D27" t="str">
            <v>UMC</v>
          </cell>
          <cell r="E27" t="str">
            <v>60910047-8</v>
          </cell>
          <cell r="F27" t="str">
            <v>UNIVERSIDAD METROPOLITANA DE CS. DE LA EDUCACIÓN</v>
          </cell>
          <cell r="G27" t="str">
            <v>ESTATAL</v>
          </cell>
          <cell r="H27">
            <v>552227000</v>
          </cell>
        </row>
        <row r="28">
          <cell r="C28" t="str">
            <v>UTM1777</v>
          </cell>
          <cell r="D28" t="str">
            <v>UTM</v>
          </cell>
          <cell r="E28" t="str">
            <v>70729100-1</v>
          </cell>
          <cell r="F28" t="str">
            <v>UNIVERSIDAD TECNOLÓGICA METROPOLITANA</v>
          </cell>
          <cell r="G28" t="str">
            <v>ESTATAL</v>
          </cell>
          <cell r="H28">
            <v>380875000</v>
          </cell>
        </row>
        <row r="29">
          <cell r="C29" t="str">
            <v>UCS1777</v>
          </cell>
          <cell r="D29" t="str">
            <v>UCS</v>
          </cell>
          <cell r="E29" t="str">
            <v>71912200-0</v>
          </cell>
          <cell r="F29" t="str">
            <v xml:space="preserve">UNIVERSIDAD CATÓLICA SILVA HENRIQUEZ </v>
          </cell>
          <cell r="G29" t="str">
            <v>PRIVADA</v>
          </cell>
          <cell r="H29">
            <v>491719000</v>
          </cell>
        </row>
        <row r="30">
          <cell r="C30" t="str">
            <v>UAH1777</v>
          </cell>
          <cell r="D30" t="str">
            <v>UAH</v>
          </cell>
          <cell r="E30" t="str">
            <v>73923400-K</v>
          </cell>
          <cell r="F30" t="str">
            <v>UNIVERSIDAD ALBERTO HURTADO</v>
          </cell>
          <cell r="G30" t="str">
            <v>PRIVADA</v>
          </cell>
          <cell r="H30">
            <v>440955000</v>
          </cell>
        </row>
        <row r="31">
          <cell r="C31" t="str">
            <v>TAL1777</v>
          </cell>
          <cell r="D31" t="str">
            <v>TAL</v>
          </cell>
          <cell r="E31" t="str">
            <v>70885500-6</v>
          </cell>
          <cell r="F31" t="str">
            <v>UNIVERSIDAD DE TALCA</v>
          </cell>
          <cell r="G31" t="str">
            <v>ESTATAL</v>
          </cell>
          <cell r="H31">
            <v>392655000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8BCF-6C5B-4764-8EA2-1115FAB8E2C0}">
  <sheetPr codeName="Hoja8"/>
  <dimension ref="A1:J42"/>
  <sheetViews>
    <sheetView zoomScale="90" zoomScaleNormal="90" workbookViewId="0">
      <selection activeCell="H9" sqref="H9"/>
    </sheetView>
  </sheetViews>
  <sheetFormatPr baseColWidth="10" defaultRowHeight="15" x14ac:dyDescent="0.25"/>
  <cols>
    <col min="1" max="1" width="5.5703125" customWidth="1"/>
    <col min="2" max="2" width="15.28515625" customWidth="1"/>
    <col min="3" max="3" width="25.42578125" customWidth="1"/>
    <col min="4" max="4" width="12" customWidth="1"/>
    <col min="5" max="5" width="50" customWidth="1"/>
    <col min="6" max="6" width="12" customWidth="1"/>
    <col min="7" max="7" width="28.140625" customWidth="1"/>
    <col min="8" max="8" width="54.5703125" customWidth="1"/>
  </cols>
  <sheetData>
    <row r="1" spans="1:10" ht="26.25" x14ac:dyDescent="0.4">
      <c r="A1" s="292" t="s">
        <v>6006</v>
      </c>
      <c r="B1" s="292"/>
      <c r="C1" s="292"/>
      <c r="D1" s="292"/>
      <c r="E1" s="292"/>
      <c r="F1" s="292"/>
      <c r="G1" s="292"/>
      <c r="H1" s="292"/>
    </row>
    <row r="2" spans="1:10" ht="15.75" x14ac:dyDescent="0.25">
      <c r="A2" s="293" t="s">
        <v>6033</v>
      </c>
      <c r="B2" s="293"/>
      <c r="C2" s="293"/>
      <c r="D2" s="293"/>
      <c r="E2" s="293"/>
      <c r="F2" s="293"/>
      <c r="G2" s="293"/>
      <c r="H2" s="293"/>
      <c r="I2" s="9"/>
      <c r="J2" s="9"/>
    </row>
    <row r="3" spans="1:10" ht="15.75" x14ac:dyDescent="0.25">
      <c r="A3" s="294" t="s">
        <v>6034</v>
      </c>
      <c r="B3" s="294"/>
      <c r="C3" s="294"/>
      <c r="D3" s="294"/>
      <c r="E3" s="294"/>
      <c r="F3" s="294"/>
      <c r="G3" s="294"/>
      <c r="H3" s="294"/>
      <c r="I3" s="9"/>
      <c r="J3" s="9"/>
    </row>
    <row r="4" spans="1:10" ht="21" x14ac:dyDescent="0.25">
      <c r="A4" s="17" t="s">
        <v>5983</v>
      </c>
      <c r="B4" s="17" t="s">
        <v>5994</v>
      </c>
      <c r="C4" s="17" t="s">
        <v>5995</v>
      </c>
      <c r="D4" s="17" t="s">
        <v>5998</v>
      </c>
      <c r="E4" s="17" t="s">
        <v>5996</v>
      </c>
      <c r="F4" s="17" t="s">
        <v>6008</v>
      </c>
      <c r="G4" s="17" t="s">
        <v>6000</v>
      </c>
      <c r="H4" s="45" t="s">
        <v>6313</v>
      </c>
    </row>
    <row r="5" spans="1:10" ht="15" customHeight="1" x14ac:dyDescent="0.25">
      <c r="A5" s="297">
        <v>1</v>
      </c>
      <c r="B5" s="297" t="s">
        <v>5993</v>
      </c>
      <c r="C5" s="297" t="s">
        <v>6005</v>
      </c>
      <c r="D5" s="15">
        <v>1</v>
      </c>
      <c r="E5" s="15" t="s">
        <v>5997</v>
      </c>
      <c r="F5" s="15" t="s">
        <v>6035</v>
      </c>
      <c r="G5" s="15" t="s">
        <v>6001</v>
      </c>
      <c r="H5" s="15"/>
    </row>
    <row r="6" spans="1:10" ht="15" customHeight="1" x14ac:dyDescent="0.25">
      <c r="A6" s="297"/>
      <c r="B6" s="297"/>
      <c r="C6" s="297"/>
      <c r="D6" s="15">
        <v>2</v>
      </c>
      <c r="E6" s="15" t="s">
        <v>5999</v>
      </c>
      <c r="F6" s="15" t="s">
        <v>6036</v>
      </c>
      <c r="G6" s="15" t="s">
        <v>6002</v>
      </c>
      <c r="H6" s="15"/>
    </row>
    <row r="7" spans="1:10" ht="15" customHeight="1" x14ac:dyDescent="0.25">
      <c r="A7" s="297"/>
      <c r="B7" s="297"/>
      <c r="C7" s="297"/>
      <c r="D7" s="15">
        <v>3</v>
      </c>
      <c r="E7" s="15" t="s">
        <v>6003</v>
      </c>
      <c r="F7" s="15" t="s">
        <v>6037</v>
      </c>
      <c r="G7" s="15" t="s">
        <v>6002</v>
      </c>
      <c r="H7" s="15"/>
    </row>
    <row r="8" spans="1:10" ht="15" customHeight="1" x14ac:dyDescent="0.25">
      <c r="A8" s="297"/>
      <c r="B8" s="297"/>
      <c r="C8" s="297"/>
      <c r="D8" s="15">
        <v>4</v>
      </c>
      <c r="E8" s="15" t="s">
        <v>6004</v>
      </c>
      <c r="F8" s="15" t="s">
        <v>6038</v>
      </c>
      <c r="G8" s="15" t="s">
        <v>6002</v>
      </c>
      <c r="H8" s="15"/>
    </row>
    <row r="9" spans="1:10" ht="57" customHeight="1" x14ac:dyDescent="0.25">
      <c r="A9" s="295">
        <v>2</v>
      </c>
      <c r="B9" s="295" t="s">
        <v>6007</v>
      </c>
      <c r="C9" s="295" t="s">
        <v>6031</v>
      </c>
      <c r="D9" s="16">
        <v>3</v>
      </c>
      <c r="E9" s="16" t="s">
        <v>6350</v>
      </c>
      <c r="F9" s="16" t="s">
        <v>6011</v>
      </c>
      <c r="G9" s="16" t="s">
        <v>6002</v>
      </c>
      <c r="H9" s="43" t="s">
        <v>6358</v>
      </c>
    </row>
    <row r="10" spans="1:10" ht="45" x14ac:dyDescent="0.25">
      <c r="A10" s="295"/>
      <c r="B10" s="295"/>
      <c r="C10" s="295"/>
      <c r="D10" s="27">
        <v>4</v>
      </c>
      <c r="E10" s="63" t="s">
        <v>6314</v>
      </c>
      <c r="F10" s="16" t="s">
        <v>6012</v>
      </c>
      <c r="G10" s="27" t="s">
        <v>6360</v>
      </c>
      <c r="H10" s="43" t="s">
        <v>6361</v>
      </c>
    </row>
    <row r="11" spans="1:10" ht="15.75" customHeight="1" x14ac:dyDescent="0.25">
      <c r="A11" s="295"/>
      <c r="B11" s="295"/>
      <c r="C11" s="295"/>
      <c r="D11" s="16">
        <v>5</v>
      </c>
      <c r="E11" s="68" t="s">
        <v>6346</v>
      </c>
      <c r="F11" s="16" t="s">
        <v>6013</v>
      </c>
      <c r="G11" s="16" t="s">
        <v>6251</v>
      </c>
      <c r="H11" s="43"/>
    </row>
    <row r="12" spans="1:10" ht="15.75" customHeight="1" x14ac:dyDescent="0.25">
      <c r="A12" s="295"/>
      <c r="B12" s="295"/>
      <c r="C12" s="295"/>
      <c r="D12" s="16">
        <v>6</v>
      </c>
      <c r="E12" s="63" t="s">
        <v>6351</v>
      </c>
      <c r="F12" s="16" t="s">
        <v>6015</v>
      </c>
      <c r="G12" s="27" t="s">
        <v>6251</v>
      </c>
      <c r="H12" s="43"/>
    </row>
    <row r="13" spans="1:10" ht="15" customHeight="1" x14ac:dyDescent="0.25">
      <c r="A13" s="295"/>
      <c r="B13" s="295"/>
      <c r="C13" s="295"/>
      <c r="D13" s="16">
        <v>7</v>
      </c>
      <c r="E13" s="16" t="s">
        <v>6059</v>
      </c>
      <c r="F13" s="16" t="s">
        <v>6017</v>
      </c>
      <c r="G13" s="27" t="s">
        <v>6002</v>
      </c>
      <c r="H13" s="43"/>
    </row>
    <row r="14" spans="1:10" x14ac:dyDescent="0.25">
      <c r="A14" s="295"/>
      <c r="B14" s="295"/>
      <c r="C14" s="295"/>
      <c r="D14" s="16">
        <v>8</v>
      </c>
      <c r="E14" s="16" t="s">
        <v>5982</v>
      </c>
      <c r="F14" s="16" t="s">
        <v>6352</v>
      </c>
      <c r="G14" s="16" t="s">
        <v>6002</v>
      </c>
      <c r="H14" s="43"/>
    </row>
    <row r="15" spans="1:10" x14ac:dyDescent="0.25">
      <c r="A15" s="295"/>
      <c r="B15" s="295"/>
      <c r="C15" s="295"/>
      <c r="D15" s="16">
        <v>9</v>
      </c>
      <c r="E15" s="16" t="s">
        <v>6014</v>
      </c>
      <c r="F15" s="16" t="s">
        <v>6353</v>
      </c>
      <c r="G15" s="27" t="s">
        <v>6251</v>
      </c>
      <c r="H15" s="43"/>
    </row>
    <row r="16" spans="1:10" x14ac:dyDescent="0.25">
      <c r="A16" s="295"/>
      <c r="B16" s="295"/>
      <c r="C16" s="295"/>
      <c r="D16" s="16">
        <v>10</v>
      </c>
      <c r="E16" s="16" t="s">
        <v>6016</v>
      </c>
      <c r="F16" s="27" t="s">
        <v>6354</v>
      </c>
      <c r="G16" s="27" t="s">
        <v>6251</v>
      </c>
      <c r="H16" s="43"/>
    </row>
    <row r="17" spans="1:8" ht="30.75" customHeight="1" x14ac:dyDescent="0.25">
      <c r="A17" s="298" t="s">
        <v>6252</v>
      </c>
      <c r="B17" s="298" t="s">
        <v>6029</v>
      </c>
      <c r="C17" s="298" t="s">
        <v>6032</v>
      </c>
      <c r="D17" s="18">
        <v>1</v>
      </c>
      <c r="E17" s="18" t="s">
        <v>6021</v>
      </c>
      <c r="F17" s="28" t="s">
        <v>6009</v>
      </c>
      <c r="G17" s="18" t="s">
        <v>6030</v>
      </c>
      <c r="H17" s="46"/>
    </row>
    <row r="18" spans="1:8" ht="45" x14ac:dyDescent="0.25">
      <c r="A18" s="298"/>
      <c r="B18" s="298"/>
      <c r="C18" s="298"/>
      <c r="D18" s="18">
        <v>2</v>
      </c>
      <c r="E18" s="18" t="s">
        <v>6028</v>
      </c>
      <c r="F18" s="18" t="s">
        <v>6253</v>
      </c>
      <c r="G18" s="18" t="s">
        <v>6030</v>
      </c>
      <c r="H18" s="46"/>
    </row>
    <row r="19" spans="1:8" ht="30" x14ac:dyDescent="0.25">
      <c r="A19" s="298"/>
      <c r="B19" s="298"/>
      <c r="C19" s="298"/>
      <c r="D19" s="28">
        <v>3</v>
      </c>
      <c r="E19" s="28" t="s">
        <v>6061</v>
      </c>
      <c r="F19" s="28" t="s">
        <v>6010</v>
      </c>
      <c r="G19" s="28" t="s">
        <v>6030</v>
      </c>
      <c r="H19" s="46"/>
    </row>
    <row r="20" spans="1:8" x14ac:dyDescent="0.25">
      <c r="A20" s="298"/>
      <c r="B20" s="298"/>
      <c r="C20" s="298"/>
      <c r="D20" s="28">
        <v>4</v>
      </c>
      <c r="E20" s="28" t="s">
        <v>6060</v>
      </c>
      <c r="F20" s="28" t="s">
        <v>6012</v>
      </c>
      <c r="G20" s="28" t="s">
        <v>6002</v>
      </c>
      <c r="H20" s="46"/>
    </row>
    <row r="21" spans="1:8" x14ac:dyDescent="0.25">
      <c r="A21" s="295">
        <v>3</v>
      </c>
      <c r="B21" s="295" t="s">
        <v>6315</v>
      </c>
      <c r="C21" s="295" t="s">
        <v>6265</v>
      </c>
      <c r="D21" s="27">
        <v>1</v>
      </c>
      <c r="E21" s="29" t="s">
        <v>6070</v>
      </c>
      <c r="F21" s="27" t="s">
        <v>6254</v>
      </c>
      <c r="G21" s="27" t="s">
        <v>6030</v>
      </c>
      <c r="H21" s="43"/>
    </row>
    <row r="22" spans="1:8" x14ac:dyDescent="0.25">
      <c r="A22" s="295"/>
      <c r="B22" s="295"/>
      <c r="C22" s="295"/>
      <c r="D22" s="27">
        <v>2</v>
      </c>
      <c r="E22" s="29" t="s">
        <v>5994</v>
      </c>
      <c r="F22" s="27" t="s">
        <v>6255</v>
      </c>
      <c r="G22" s="27" t="s">
        <v>6030</v>
      </c>
      <c r="H22" s="43"/>
    </row>
    <row r="23" spans="1:8" x14ac:dyDescent="0.25">
      <c r="A23" s="295"/>
      <c r="B23" s="295"/>
      <c r="C23" s="295"/>
      <c r="D23" s="27">
        <v>3</v>
      </c>
      <c r="E23" s="29" t="s">
        <v>6076</v>
      </c>
      <c r="F23" s="27" t="s">
        <v>6256</v>
      </c>
      <c r="G23" s="27" t="s">
        <v>6030</v>
      </c>
      <c r="H23" s="43"/>
    </row>
    <row r="24" spans="1:8" x14ac:dyDescent="0.25">
      <c r="A24" s="295"/>
      <c r="B24" s="295"/>
      <c r="C24" s="295"/>
      <c r="D24" s="27">
        <v>4</v>
      </c>
      <c r="E24" s="29" t="s">
        <v>6063</v>
      </c>
      <c r="F24" s="27" t="s">
        <v>6257</v>
      </c>
      <c r="G24" s="27" t="s">
        <v>6030</v>
      </c>
      <c r="H24" s="43"/>
    </row>
    <row r="25" spans="1:8" x14ac:dyDescent="0.25">
      <c r="A25" s="295"/>
      <c r="B25" s="295"/>
      <c r="C25" s="295"/>
      <c r="D25" s="27">
        <v>5</v>
      </c>
      <c r="E25" s="29" t="s">
        <v>6077</v>
      </c>
      <c r="F25" s="27" t="s">
        <v>6258</v>
      </c>
      <c r="G25" s="27" t="s">
        <v>6030</v>
      </c>
      <c r="H25" s="43"/>
    </row>
    <row r="26" spans="1:8" x14ac:dyDescent="0.25">
      <c r="A26" s="295"/>
      <c r="B26" s="295"/>
      <c r="C26" s="295"/>
      <c r="D26" s="27">
        <v>6</v>
      </c>
      <c r="E26" s="29" t="s">
        <v>6062</v>
      </c>
      <c r="F26" s="27" t="s">
        <v>6259</v>
      </c>
      <c r="G26" s="27" t="s">
        <v>6030</v>
      </c>
      <c r="H26" s="43"/>
    </row>
    <row r="27" spans="1:8" x14ac:dyDescent="0.25">
      <c r="A27" s="295"/>
      <c r="B27" s="295"/>
      <c r="C27" s="295"/>
      <c r="D27" s="27">
        <v>7</v>
      </c>
      <c r="E27" s="29" t="s">
        <v>6065</v>
      </c>
      <c r="F27" s="27" t="s">
        <v>6260</v>
      </c>
      <c r="G27" s="27" t="s">
        <v>6030</v>
      </c>
      <c r="H27" s="43"/>
    </row>
    <row r="28" spans="1:8" x14ac:dyDescent="0.25">
      <c r="A28" s="295"/>
      <c r="B28" s="295"/>
      <c r="C28" s="295"/>
      <c r="D28" s="27">
        <v>8</v>
      </c>
      <c r="E28" s="29" t="s">
        <v>6064</v>
      </c>
      <c r="F28" s="27" t="s">
        <v>6261</v>
      </c>
      <c r="G28" s="27" t="s">
        <v>6030</v>
      </c>
      <c r="H28" s="43"/>
    </row>
    <row r="29" spans="1:8" x14ac:dyDescent="0.25">
      <c r="A29" s="295"/>
      <c r="B29" s="295"/>
      <c r="C29" s="295"/>
      <c r="D29" s="27">
        <v>9</v>
      </c>
      <c r="E29" s="30" t="s">
        <v>6068</v>
      </c>
      <c r="F29" s="27" t="s">
        <v>6262</v>
      </c>
      <c r="G29" s="27" t="s">
        <v>6030</v>
      </c>
      <c r="H29" s="43"/>
    </row>
    <row r="30" spans="1:8" x14ac:dyDescent="0.25">
      <c r="A30" s="295"/>
      <c r="B30" s="295"/>
      <c r="C30" s="295"/>
      <c r="D30" s="27">
        <v>10</v>
      </c>
      <c r="E30" s="30" t="s">
        <v>6069</v>
      </c>
      <c r="F30" s="27" t="s">
        <v>6263</v>
      </c>
      <c r="G30" s="27" t="s">
        <v>6030</v>
      </c>
      <c r="H30" s="43"/>
    </row>
    <row r="31" spans="1:8" x14ac:dyDescent="0.25">
      <c r="A31" s="295"/>
      <c r="B31" s="295"/>
      <c r="C31" s="295"/>
      <c r="D31" s="27">
        <v>11</v>
      </c>
      <c r="E31" s="31" t="s">
        <v>6066</v>
      </c>
      <c r="F31" s="27" t="s">
        <v>6264</v>
      </c>
      <c r="G31" s="27" t="s">
        <v>6030</v>
      </c>
      <c r="H31" s="43"/>
    </row>
    <row r="32" spans="1:8" x14ac:dyDescent="0.25">
      <c r="A32" s="299">
        <v>4</v>
      </c>
      <c r="B32" s="299" t="s">
        <v>6268</v>
      </c>
      <c r="C32" s="299"/>
      <c r="D32" s="32">
        <v>1</v>
      </c>
      <c r="E32" s="32" t="s">
        <v>6108</v>
      </c>
      <c r="F32" s="32" t="s">
        <v>6269</v>
      </c>
      <c r="G32" s="32" t="s">
        <v>6001</v>
      </c>
      <c r="H32" s="44"/>
    </row>
    <row r="33" spans="1:8" x14ac:dyDescent="0.25">
      <c r="A33" s="299"/>
      <c r="B33" s="299"/>
      <c r="C33" s="299"/>
      <c r="D33" s="32">
        <v>2</v>
      </c>
      <c r="E33" s="32" t="s">
        <v>6109</v>
      </c>
      <c r="F33" s="32" t="s">
        <v>6270</v>
      </c>
      <c r="G33" s="32" t="s">
        <v>6001</v>
      </c>
      <c r="H33" s="44"/>
    </row>
    <row r="34" spans="1:8" x14ac:dyDescent="0.25">
      <c r="A34" s="299"/>
      <c r="B34" s="299"/>
      <c r="C34" s="299"/>
      <c r="D34" s="32">
        <v>3</v>
      </c>
      <c r="E34" s="32" t="s">
        <v>6110</v>
      </c>
      <c r="F34" s="32" t="s">
        <v>6271</v>
      </c>
      <c r="G34" s="32" t="s">
        <v>6001</v>
      </c>
      <c r="H34" s="44"/>
    </row>
    <row r="35" spans="1:8" x14ac:dyDescent="0.25">
      <c r="A35" s="299"/>
      <c r="B35" s="299"/>
      <c r="C35" s="299"/>
      <c r="D35" s="32">
        <v>4</v>
      </c>
      <c r="E35" s="32" t="s">
        <v>6111</v>
      </c>
      <c r="F35" s="32" t="s">
        <v>6272</v>
      </c>
      <c r="G35" s="32" t="s">
        <v>6002</v>
      </c>
      <c r="H35" s="44"/>
    </row>
    <row r="36" spans="1:8" x14ac:dyDescent="0.25">
      <c r="A36" s="299"/>
      <c r="B36" s="299"/>
      <c r="C36" s="299"/>
      <c r="D36" s="32">
        <v>5</v>
      </c>
      <c r="E36" s="32" t="s">
        <v>6112</v>
      </c>
      <c r="F36" s="32" t="s">
        <v>6273</v>
      </c>
      <c r="G36" s="32" t="s">
        <v>6002</v>
      </c>
      <c r="H36" s="44"/>
    </row>
    <row r="37" spans="1:8" ht="15" customHeight="1" x14ac:dyDescent="0.25">
      <c r="A37" s="296" t="s">
        <v>6018</v>
      </c>
      <c r="B37" s="296"/>
      <c r="C37" s="296"/>
      <c r="D37" s="296"/>
      <c r="E37" s="296"/>
      <c r="F37" s="296"/>
      <c r="G37" s="296"/>
      <c r="H37" s="296"/>
    </row>
    <row r="38" spans="1:8" ht="15" customHeight="1" x14ac:dyDescent="0.25">
      <c r="A38" s="296"/>
      <c r="B38" s="296"/>
      <c r="C38" s="296"/>
      <c r="D38" s="296"/>
      <c r="E38" s="296"/>
      <c r="F38" s="296"/>
      <c r="G38" s="296"/>
      <c r="H38" s="296"/>
    </row>
    <row r="39" spans="1:8" ht="15" customHeight="1" x14ac:dyDescent="0.25">
      <c r="A39" s="296"/>
      <c r="B39" s="296"/>
      <c r="C39" s="296"/>
      <c r="D39" s="296"/>
      <c r="E39" s="296"/>
      <c r="F39" s="296"/>
      <c r="G39" s="296"/>
      <c r="H39" s="296"/>
    </row>
    <row r="40" spans="1:8" ht="15" customHeight="1" x14ac:dyDescent="0.25"/>
    <row r="41" spans="1:8" ht="15" customHeight="1" x14ac:dyDescent="0.25"/>
    <row r="42" spans="1:8" ht="15" customHeight="1" x14ac:dyDescent="0.25"/>
  </sheetData>
  <mergeCells count="19">
    <mergeCell ref="A37:H39"/>
    <mergeCell ref="A5:A8"/>
    <mergeCell ref="C17:C20"/>
    <mergeCell ref="B17:B20"/>
    <mergeCell ref="A17:A20"/>
    <mergeCell ref="C5:C8"/>
    <mergeCell ref="B5:B8"/>
    <mergeCell ref="C21:C31"/>
    <mergeCell ref="B21:B31"/>
    <mergeCell ref="A21:A31"/>
    <mergeCell ref="A32:A36"/>
    <mergeCell ref="B32:B36"/>
    <mergeCell ref="C32:C36"/>
    <mergeCell ref="A1:H1"/>
    <mergeCell ref="A2:H2"/>
    <mergeCell ref="A3:H3"/>
    <mergeCell ref="B9:B16"/>
    <mergeCell ref="C9:C16"/>
    <mergeCell ref="A9:A16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894A8"/>
  </sheetPr>
  <dimension ref="A1:E10"/>
  <sheetViews>
    <sheetView showGridLines="0" tabSelected="1" view="pageBreakPreview" zoomScale="90" zoomScaleNormal="100" zoomScaleSheetLayoutView="90" workbookViewId="0">
      <selection activeCell="C5" sqref="C5"/>
    </sheetView>
  </sheetViews>
  <sheetFormatPr baseColWidth="10" defaultColWidth="11.42578125" defaultRowHeight="15" x14ac:dyDescent="0.25"/>
  <cols>
    <col min="1" max="1" width="10.140625" customWidth="1"/>
    <col min="2" max="2" width="53.7109375" bestFit="1" customWidth="1"/>
    <col min="3" max="3" width="34.28515625" customWidth="1"/>
    <col min="4" max="4" width="12.85546875" customWidth="1"/>
    <col min="5" max="5" width="1.28515625" style="277" customWidth="1"/>
    <col min="6" max="16384" width="11.42578125" style="277"/>
  </cols>
  <sheetData>
    <row r="1" spans="1:5" ht="24.75" customHeight="1" x14ac:dyDescent="0.25">
      <c r="A1" s="58"/>
      <c r="B1" s="300" t="s">
        <v>0</v>
      </c>
      <c r="C1" s="300"/>
      <c r="D1" s="58"/>
      <c r="E1" s="276"/>
    </row>
    <row r="2" spans="1:5" ht="36" customHeight="1" x14ac:dyDescent="0.25">
      <c r="A2" s="58"/>
      <c r="B2" s="300"/>
      <c r="C2" s="300"/>
      <c r="D2" s="58"/>
    </row>
    <row r="3" spans="1:5" ht="44.25" customHeight="1" x14ac:dyDescent="0.25">
      <c r="A3" s="58"/>
      <c r="B3" s="58"/>
      <c r="C3" s="58"/>
      <c r="D3" s="58"/>
    </row>
    <row r="4" spans="1:5" ht="36" customHeight="1" x14ac:dyDescent="0.25">
      <c r="A4" s="58"/>
      <c r="B4" s="81" t="s">
        <v>6453</v>
      </c>
      <c r="C4" s="157"/>
      <c r="D4" s="58"/>
    </row>
    <row r="5" spans="1:5" ht="33.75" customHeight="1" x14ac:dyDescent="0.25">
      <c r="A5" s="58"/>
      <c r="B5" s="81" t="s">
        <v>6454</v>
      </c>
      <c r="C5" s="280"/>
      <c r="D5" s="58"/>
    </row>
    <row r="6" spans="1:5" ht="33.75" customHeight="1" x14ac:dyDescent="0.25">
      <c r="A6" s="58"/>
      <c r="B6" s="81" t="s">
        <v>6457</v>
      </c>
      <c r="C6" s="280"/>
      <c r="D6" s="58"/>
    </row>
    <row r="7" spans="1:5" ht="41.25" customHeight="1" x14ac:dyDescent="0.25">
      <c r="A7" s="58"/>
      <c r="B7" s="81" t="s">
        <v>6447</v>
      </c>
      <c r="C7" s="279"/>
      <c r="D7" s="288" t="str">
        <f>IFERROR(IF(C7=VLOOKUP(C9,'Alumnos PACE'!$A$2:$C$32,3,0),"Ok","Clave Incorrecta"),"")</f>
        <v/>
      </c>
    </row>
    <row r="8" spans="1:5" ht="29.25" customHeight="1" x14ac:dyDescent="0.25">
      <c r="A8" s="58"/>
      <c r="B8" s="85" t="s">
        <v>6452</v>
      </c>
      <c r="C8" s="278"/>
      <c r="D8" s="58"/>
    </row>
    <row r="9" spans="1:5" ht="27" customHeight="1" x14ac:dyDescent="0.25">
      <c r="A9" s="58"/>
      <c r="B9" s="81" t="s">
        <v>50</v>
      </c>
      <c r="C9" s="156" t="str">
        <f>IFERROR(VLOOKUP($C$4,COD_IES!A:E,3,0),"")</f>
        <v/>
      </c>
      <c r="D9" s="58"/>
    </row>
    <row r="10" spans="1:5" ht="25.5" customHeight="1" x14ac:dyDescent="0.25">
      <c r="A10" s="58"/>
      <c r="B10" s="58"/>
      <c r="C10" s="58"/>
      <c r="D10" s="58"/>
    </row>
  </sheetData>
  <sheetProtection algorithmName="SHA-512" hashValue="zvSDwVyImplUxP1wLAplNX2q7GCxTWf5uqL9T8XvHo4PiahYVNeJjxrYT7uQmK7JbRV5yc6s/df8qrsMlfhb5w==" saltValue="IesScAgUGyxavY4/GTLCog==" spinCount="100000" sheet="1" objects="1" scenarios="1"/>
  <mergeCells count="1">
    <mergeCell ref="B1:C2"/>
  </mergeCells>
  <conditionalFormatting sqref="D7">
    <cfRule type="cellIs" dxfId="73" priority="1" operator="equal">
      <formula>"Clave Incorrecta"</formula>
    </cfRule>
    <cfRule type="cellIs" dxfId="72" priority="2" operator="equal">
      <formula>"ok"</formula>
    </cfRule>
  </conditionalFormatting>
  <dataValidations count="5">
    <dataValidation allowBlank="1" showInputMessage="1" showErrorMessage="1" sqref="C9" xr:uid="{F3126BEC-B079-4517-9042-EDC44537C978}"/>
    <dataValidation type="list" allowBlank="1" showInputMessage="1" showErrorMessage="1" errorTitle="Error" error="El nombre ingresado no es válido. Favor seleccione algunas de las opciones por defecto" promptTitle="Nombre Institución" prompt="Favor ingresa nombre de Institución de educación superior sin tilde, puntos ni ñ (usar n)." sqref="C9" xr:uid="{3A9F4B42-CDEE-4976-89DE-510A0E2B793F}">
      <formula1>NOMBRE_IES</formula1>
    </dataValidation>
    <dataValidation type="list" allowBlank="1" showErrorMessage="1" errorTitle="Error" error="El nombre ingresado no es válido. Favor seleccione algunas de las opciones por defecto" promptTitle="Nombre Institución" prompt="Favor ingresa nombre de Institución de educación superior sin tilde, puntos ni ñ (usar n)." sqref="C4" xr:uid="{13DB033A-69AD-48BD-901F-5EE4BB751EC8}">
      <formula1>NOMBRE_IES</formula1>
    </dataValidation>
    <dataValidation type="list" allowBlank="1" showInputMessage="1" showErrorMessage="1" sqref="C8" xr:uid="{B6C6E8DC-4E0B-418A-8596-FAA452AFA33B}">
      <formula1>Fecha</formula1>
    </dataValidation>
    <dataValidation type="list" allowBlank="1" showErrorMessage="1" errorTitle="Error" error="El nombre ingresado no es válido. Favor seleccione algunas de las opciones por defecto" promptTitle="Nombre Institución" prompt="Favor ingresa nombre de Institución de educación superior sin tilde, puntos ni ñ (usar n)." sqref="C8" xr:uid="{90ACEF02-43B8-4A14-80DF-A2E40158B16D}">
      <formula1>Fecha</formula1>
    </dataValidation>
  </dataValidations>
  <pageMargins left="0.7" right="0.7" top="0.75" bottom="0.75" header="0.3" footer="0.3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1E26-B7E8-4D71-A728-6DB63B3A33C6}">
  <sheetPr codeName="Hoja9"/>
  <dimension ref="A1:N1127"/>
  <sheetViews>
    <sheetView workbookViewId="0">
      <selection activeCell="A8" sqref="A8"/>
    </sheetView>
  </sheetViews>
  <sheetFormatPr baseColWidth="10" defaultRowHeight="15" x14ac:dyDescent="0.25"/>
  <cols>
    <col min="3" max="3" width="14.140625" customWidth="1"/>
    <col min="13" max="13" width="25.28515625" customWidth="1"/>
  </cols>
  <sheetData>
    <row r="1" spans="1:14" x14ac:dyDescent="0.25">
      <c r="A1" t="s">
        <v>7</v>
      </c>
      <c r="B1" t="s">
        <v>6019</v>
      </c>
      <c r="C1" t="s">
        <v>6446</v>
      </c>
      <c r="I1" s="33" t="s">
        <v>6267</v>
      </c>
      <c r="J1" s="34" t="s">
        <v>6274</v>
      </c>
      <c r="K1" s="33" t="s">
        <v>6275</v>
      </c>
      <c r="L1" t="s">
        <v>6277</v>
      </c>
      <c r="M1" t="s">
        <v>6278</v>
      </c>
      <c r="N1" t="s">
        <v>6286</v>
      </c>
    </row>
    <row r="2" spans="1:14" x14ac:dyDescent="0.25">
      <c r="A2" t="s">
        <v>9</v>
      </c>
      <c r="B2">
        <v>10</v>
      </c>
      <c r="C2" t="str">
        <f>CONCATENATE(A2,B2)</f>
        <v>PUC10</v>
      </c>
      <c r="E2">
        <v>1</v>
      </c>
      <c r="I2" s="35">
        <v>200</v>
      </c>
      <c r="J2" s="36">
        <v>3</v>
      </c>
      <c r="K2" s="35" t="s">
        <v>6276</v>
      </c>
      <c r="L2" t="str">
        <f>VLOOKUP(K2,COD_IES!H:I,2,0)</f>
        <v>ANT</v>
      </c>
      <c r="M2">
        <v>149</v>
      </c>
      <c r="N2">
        <v>2018</v>
      </c>
    </row>
    <row r="3" spans="1:14" x14ac:dyDescent="0.25">
      <c r="A3" t="s">
        <v>6184</v>
      </c>
      <c r="B3">
        <v>11</v>
      </c>
      <c r="C3" s="58" t="str">
        <f t="shared" ref="C3:C32" si="0">CONCATENATE(A3,B3)</f>
        <v>UCV11</v>
      </c>
      <c r="E3">
        <v>2</v>
      </c>
      <c r="I3" s="37">
        <v>4</v>
      </c>
      <c r="J3" s="38">
        <v>3</v>
      </c>
      <c r="K3" s="37" t="s">
        <v>24</v>
      </c>
      <c r="L3" t="str">
        <f>VLOOKUP(K3,COD_IES!H:I,2,0)</f>
        <v>UTA</v>
      </c>
      <c r="M3">
        <v>585</v>
      </c>
      <c r="N3">
        <v>2016</v>
      </c>
    </row>
    <row r="4" spans="1:14" x14ac:dyDescent="0.25">
      <c r="A4" t="s">
        <v>6154</v>
      </c>
      <c r="B4">
        <v>12</v>
      </c>
      <c r="C4" s="58" t="str">
        <f t="shared" si="0"/>
        <v>ANT12</v>
      </c>
      <c r="E4">
        <v>3</v>
      </c>
      <c r="I4" s="37">
        <v>280</v>
      </c>
      <c r="J4" s="38">
        <v>1</v>
      </c>
      <c r="K4" s="37" t="s">
        <v>6276</v>
      </c>
      <c r="L4" t="str">
        <f>VLOOKUP(K4,COD_IES!H:I,2,0)</f>
        <v>ANT</v>
      </c>
      <c r="M4">
        <v>498</v>
      </c>
      <c r="N4">
        <v>2014</v>
      </c>
    </row>
    <row r="5" spans="1:14" x14ac:dyDescent="0.25">
      <c r="A5" t="s">
        <v>6162</v>
      </c>
      <c r="B5" s="58">
        <v>13</v>
      </c>
      <c r="C5" s="58" t="str">
        <f t="shared" si="0"/>
        <v>AUS13</v>
      </c>
      <c r="E5">
        <v>4</v>
      </c>
      <c r="I5" s="37">
        <v>8</v>
      </c>
      <c r="J5" s="38">
        <v>6</v>
      </c>
      <c r="K5" s="37" t="s">
        <v>24</v>
      </c>
      <c r="L5" t="str">
        <f>VLOOKUP(K5,COD_IES!H:I,2,0)</f>
        <v>UTA</v>
      </c>
      <c r="M5">
        <v>138</v>
      </c>
      <c r="N5">
        <v>2016</v>
      </c>
    </row>
    <row r="6" spans="1:14" x14ac:dyDescent="0.25">
      <c r="A6" t="s">
        <v>42</v>
      </c>
      <c r="B6" s="58">
        <v>14</v>
      </c>
      <c r="C6" s="58" t="str">
        <f t="shared" si="0"/>
        <v>UAH14</v>
      </c>
      <c r="E6">
        <v>5</v>
      </c>
      <c r="I6" s="37">
        <v>283</v>
      </c>
      <c r="J6" s="38">
        <v>6</v>
      </c>
      <c r="K6" s="37" t="s">
        <v>6276</v>
      </c>
      <c r="L6" t="str">
        <f>VLOOKUP(K6,COD_IES!H:I,2,0)</f>
        <v>ANT</v>
      </c>
      <c r="M6">
        <v>411</v>
      </c>
      <c r="N6">
        <v>2014</v>
      </c>
    </row>
    <row r="7" spans="1:14" x14ac:dyDescent="0.25">
      <c r="A7" t="s">
        <v>6356</v>
      </c>
      <c r="B7" s="58">
        <v>15</v>
      </c>
      <c r="C7" s="58" t="str">
        <f t="shared" si="0"/>
        <v>URY15</v>
      </c>
      <c r="E7">
        <v>6</v>
      </c>
      <c r="I7" s="37">
        <v>372</v>
      </c>
      <c r="J7" s="38">
        <v>7</v>
      </c>
      <c r="K7" s="37" t="s">
        <v>48</v>
      </c>
      <c r="L7" t="str">
        <f>VLOOKUP(K7,COD_IES!H:I,2,0)</f>
        <v>CCU</v>
      </c>
      <c r="M7">
        <v>191</v>
      </c>
      <c r="N7">
        <v>2015</v>
      </c>
    </row>
    <row r="8" spans="1:14" x14ac:dyDescent="0.25">
      <c r="A8" t="s">
        <v>31</v>
      </c>
      <c r="B8" s="58">
        <v>16</v>
      </c>
      <c r="C8" s="58" t="str">
        <f t="shared" si="0"/>
        <v>UBB16</v>
      </c>
      <c r="E8">
        <v>7</v>
      </c>
      <c r="I8" s="35">
        <v>1</v>
      </c>
      <c r="J8" s="36">
        <v>9</v>
      </c>
      <c r="K8" s="35" t="s">
        <v>24</v>
      </c>
      <c r="L8" t="str">
        <f>VLOOKUP(K8,COD_IES!H:I,2,0)</f>
        <v>UTA</v>
      </c>
      <c r="M8">
        <v>146</v>
      </c>
      <c r="N8">
        <v>2018</v>
      </c>
    </row>
    <row r="9" spans="1:14" x14ac:dyDescent="0.25">
      <c r="A9" t="s">
        <v>8</v>
      </c>
      <c r="B9" s="58">
        <v>17</v>
      </c>
      <c r="C9" s="58" t="str">
        <f t="shared" si="0"/>
        <v>UCH17</v>
      </c>
      <c r="E9">
        <v>8</v>
      </c>
      <c r="I9" s="37">
        <v>7</v>
      </c>
      <c r="J9" s="38">
        <v>8</v>
      </c>
      <c r="K9" s="37" t="s">
        <v>24</v>
      </c>
      <c r="L9" t="str">
        <f>VLOOKUP(K9,COD_IES!H:I,2,0)</f>
        <v>UTA</v>
      </c>
      <c r="M9">
        <v>492</v>
      </c>
      <c r="N9">
        <v>2015</v>
      </c>
    </row>
    <row r="10" spans="1:14" x14ac:dyDescent="0.25">
      <c r="A10" t="s">
        <v>38</v>
      </c>
      <c r="B10" s="58">
        <v>18</v>
      </c>
      <c r="C10" s="58" t="str">
        <f t="shared" si="0"/>
        <v>UCM18</v>
      </c>
      <c r="E10">
        <v>9</v>
      </c>
      <c r="I10" s="37">
        <v>109</v>
      </c>
      <c r="J10" s="38">
        <v>0</v>
      </c>
      <c r="K10" s="37" t="s">
        <v>25</v>
      </c>
      <c r="L10" t="str">
        <f>VLOOKUP(K10,COD_IES!H:I,2,0)</f>
        <v>UAP</v>
      </c>
      <c r="M10">
        <v>90</v>
      </c>
      <c r="N10">
        <v>2015</v>
      </c>
    </row>
    <row r="11" spans="1:14" x14ac:dyDescent="0.25">
      <c r="A11" t="s">
        <v>18</v>
      </c>
      <c r="B11" s="58">
        <v>19</v>
      </c>
      <c r="C11" s="58" t="str">
        <f t="shared" si="0"/>
        <v>UCN19</v>
      </c>
      <c r="E11">
        <v>10</v>
      </c>
      <c r="I11" s="35">
        <v>124</v>
      </c>
      <c r="J11" s="36">
        <v>4</v>
      </c>
      <c r="K11" s="35" t="s">
        <v>25</v>
      </c>
      <c r="L11" t="str">
        <f>VLOOKUP(K11,COD_IES!H:I,2,0)</f>
        <v>UAP</v>
      </c>
      <c r="M11">
        <v>251</v>
      </c>
      <c r="N11">
        <v>2018</v>
      </c>
    </row>
    <row r="12" spans="1:14" x14ac:dyDescent="0.25">
      <c r="A12" t="s">
        <v>6170</v>
      </c>
      <c r="B12" s="58">
        <v>20</v>
      </c>
      <c r="C12" s="58" t="str">
        <f t="shared" si="0"/>
        <v>USC20</v>
      </c>
      <c r="E12">
        <v>11</v>
      </c>
      <c r="I12" s="37">
        <v>161</v>
      </c>
      <c r="J12" s="38">
        <v>9</v>
      </c>
      <c r="K12" s="37" t="s">
        <v>24</v>
      </c>
      <c r="L12" t="str">
        <f>VLOOKUP(K12,COD_IES!H:I,2,0)</f>
        <v>UTA</v>
      </c>
      <c r="M12">
        <v>20</v>
      </c>
      <c r="N12">
        <v>2015</v>
      </c>
    </row>
    <row r="13" spans="1:14" x14ac:dyDescent="0.25">
      <c r="A13" t="s">
        <v>6199</v>
      </c>
      <c r="B13" s="58">
        <v>21</v>
      </c>
      <c r="C13" s="58" t="str">
        <f t="shared" si="0"/>
        <v>UCS21</v>
      </c>
      <c r="E13">
        <v>12</v>
      </c>
      <c r="I13" s="37">
        <v>178</v>
      </c>
      <c r="J13" s="38">
        <v>3</v>
      </c>
      <c r="K13" s="37" t="s">
        <v>25</v>
      </c>
      <c r="L13" t="str">
        <f>VLOOKUP(K13,COD_IES!H:I,2,0)</f>
        <v>UAP</v>
      </c>
      <c r="M13">
        <v>18</v>
      </c>
      <c r="N13">
        <v>2015</v>
      </c>
    </row>
    <row r="14" spans="1:14" x14ac:dyDescent="0.25">
      <c r="A14" t="s">
        <v>40</v>
      </c>
      <c r="B14" s="58">
        <v>22</v>
      </c>
      <c r="C14" s="58" t="str">
        <f t="shared" si="0"/>
        <v>UCT22</v>
      </c>
      <c r="E14">
        <v>13</v>
      </c>
      <c r="I14" s="37">
        <v>191</v>
      </c>
      <c r="J14" s="38">
        <v>0</v>
      </c>
      <c r="K14" s="37" t="s">
        <v>25</v>
      </c>
      <c r="L14" t="str">
        <f>VLOOKUP(K14,COD_IES!H:I,2,0)</f>
        <v>UAP</v>
      </c>
      <c r="M14">
        <v>326</v>
      </c>
      <c r="N14">
        <v>2015</v>
      </c>
    </row>
    <row r="15" spans="1:14" x14ac:dyDescent="0.25">
      <c r="A15" t="s">
        <v>6158</v>
      </c>
      <c r="B15" s="58">
        <v>23</v>
      </c>
      <c r="C15" s="58" t="str">
        <f t="shared" si="0"/>
        <v>ATA23</v>
      </c>
      <c r="E15">
        <v>14</v>
      </c>
      <c r="I15" s="37">
        <v>199</v>
      </c>
      <c r="J15" s="38">
        <v>6</v>
      </c>
      <c r="K15" s="37" t="s">
        <v>6276</v>
      </c>
      <c r="L15" t="str">
        <f>VLOOKUP(K15,COD_IES!H:I,2,0)</f>
        <v>ANT</v>
      </c>
      <c r="M15">
        <v>137</v>
      </c>
      <c r="N15">
        <v>2015</v>
      </c>
    </row>
    <row r="16" spans="1:14" x14ac:dyDescent="0.25">
      <c r="A16" t="s">
        <v>6168</v>
      </c>
      <c r="B16" s="58">
        <v>24</v>
      </c>
      <c r="C16" s="58" t="str">
        <f t="shared" si="0"/>
        <v>UCO24</v>
      </c>
      <c r="E16">
        <v>15</v>
      </c>
      <c r="I16" s="35">
        <v>32</v>
      </c>
      <c r="J16" s="36">
        <v>9</v>
      </c>
      <c r="K16" s="35" t="s">
        <v>24</v>
      </c>
      <c r="L16" t="str">
        <f>VLOOKUP(K16,COD_IES!H:I,2,0)</f>
        <v>UTA</v>
      </c>
      <c r="M16">
        <v>30</v>
      </c>
      <c r="N16">
        <v>2018</v>
      </c>
    </row>
    <row r="17" spans="1:14" x14ac:dyDescent="0.25">
      <c r="A17" t="s">
        <v>6172</v>
      </c>
      <c r="B17" s="58">
        <v>25</v>
      </c>
      <c r="C17" s="58" t="str">
        <f t="shared" si="0"/>
        <v>FRO25</v>
      </c>
      <c r="E17">
        <v>16</v>
      </c>
      <c r="I17" s="37">
        <v>211</v>
      </c>
      <c r="J17" s="38">
        <v>9</v>
      </c>
      <c r="K17" s="37" t="s">
        <v>18</v>
      </c>
      <c r="L17" t="str">
        <f>VLOOKUP(K17,COD_IES!H:I,2,0)</f>
        <v>UCN</v>
      </c>
      <c r="M17">
        <v>121</v>
      </c>
      <c r="N17">
        <v>2015</v>
      </c>
    </row>
    <row r="18" spans="1:14" x14ac:dyDescent="0.25">
      <c r="A18" t="s">
        <v>6175</v>
      </c>
      <c r="B18" s="58">
        <v>26</v>
      </c>
      <c r="C18" s="58" t="str">
        <f t="shared" si="0"/>
        <v>ULA26</v>
      </c>
      <c r="E18">
        <v>17</v>
      </c>
      <c r="I18" s="37">
        <v>72</v>
      </c>
      <c r="J18" s="38">
        <v>8</v>
      </c>
      <c r="K18" s="37" t="s">
        <v>24</v>
      </c>
      <c r="L18" t="str">
        <f>VLOOKUP(K18,COD_IES!H:I,2,0)</f>
        <v>UTA</v>
      </c>
      <c r="M18">
        <v>4</v>
      </c>
      <c r="N18">
        <v>2015</v>
      </c>
    </row>
    <row r="19" spans="1:14" x14ac:dyDescent="0.25">
      <c r="A19" t="s">
        <v>27</v>
      </c>
      <c r="B19" s="58">
        <v>27</v>
      </c>
      <c r="C19" s="58" t="str">
        <f t="shared" si="0"/>
        <v>ULS27</v>
      </c>
      <c r="E19">
        <v>18</v>
      </c>
      <c r="I19" s="37">
        <v>78</v>
      </c>
      <c r="J19" s="38">
        <v>7</v>
      </c>
      <c r="K19" s="37" t="s">
        <v>24</v>
      </c>
      <c r="L19" t="str">
        <f>VLOOKUP(K19,COD_IES!H:I,2,0)</f>
        <v>UTA</v>
      </c>
      <c r="M19">
        <v>18</v>
      </c>
      <c r="N19">
        <v>2015</v>
      </c>
    </row>
    <row r="20" spans="1:14" x14ac:dyDescent="0.25">
      <c r="A20" t="s">
        <v>6177</v>
      </c>
      <c r="B20" s="58">
        <v>28</v>
      </c>
      <c r="C20" s="58" t="str">
        <f t="shared" si="0"/>
        <v>MAG28</v>
      </c>
      <c r="E20">
        <v>19</v>
      </c>
      <c r="I20" s="37">
        <v>284</v>
      </c>
      <c r="J20" s="38">
        <v>4</v>
      </c>
      <c r="K20" s="37" t="s">
        <v>6276</v>
      </c>
      <c r="L20" t="str">
        <f>VLOOKUP(K20,COD_IES!H:I,2,0)</f>
        <v>ANT</v>
      </c>
      <c r="M20">
        <v>179</v>
      </c>
      <c r="N20">
        <v>2014</v>
      </c>
    </row>
    <row r="21" spans="1:14" x14ac:dyDescent="0.25">
      <c r="A21" t="s">
        <v>6195</v>
      </c>
      <c r="B21" s="58">
        <v>29</v>
      </c>
      <c r="C21" s="58" t="str">
        <f t="shared" si="0"/>
        <v>UMC29</v>
      </c>
      <c r="E21">
        <v>20</v>
      </c>
      <c r="I21" s="37">
        <v>285</v>
      </c>
      <c r="J21" s="38">
        <v>2</v>
      </c>
      <c r="K21" s="37" t="s">
        <v>6276</v>
      </c>
      <c r="L21" t="str">
        <f>VLOOKUP(K21,COD_IES!H:I,2,0)</f>
        <v>ANT</v>
      </c>
      <c r="M21">
        <v>255</v>
      </c>
      <c r="N21">
        <v>2014</v>
      </c>
    </row>
    <row r="22" spans="1:14" x14ac:dyDescent="0.25">
      <c r="A22" t="s">
        <v>6149</v>
      </c>
      <c r="B22" s="58">
        <v>30</v>
      </c>
      <c r="C22" s="58" t="str">
        <f t="shared" si="0"/>
        <v>UAP30</v>
      </c>
      <c r="E22">
        <v>21</v>
      </c>
      <c r="I22" s="37">
        <v>286</v>
      </c>
      <c r="J22" s="38">
        <v>0</v>
      </c>
      <c r="K22" s="37" t="s">
        <v>6276</v>
      </c>
      <c r="L22" t="str">
        <f>VLOOKUP(K22,COD_IES!H:I,2,0)</f>
        <v>ANT</v>
      </c>
      <c r="M22">
        <v>270</v>
      </c>
      <c r="N22">
        <v>2014</v>
      </c>
    </row>
    <row r="23" spans="1:14" x14ac:dyDescent="0.25">
      <c r="A23" t="s">
        <v>6204</v>
      </c>
      <c r="B23" s="58">
        <v>31</v>
      </c>
      <c r="C23" s="58" t="str">
        <f t="shared" si="0"/>
        <v>URO31</v>
      </c>
      <c r="E23">
        <v>22</v>
      </c>
      <c r="I23" s="37">
        <v>367</v>
      </c>
      <c r="J23" s="38">
        <v>0</v>
      </c>
      <c r="K23" s="37" t="s">
        <v>18</v>
      </c>
      <c r="L23" t="str">
        <f>VLOOKUP(K23,COD_IES!H:I,2,0)</f>
        <v>UCN</v>
      </c>
      <c r="M23">
        <v>192</v>
      </c>
      <c r="N23">
        <v>2015</v>
      </c>
    </row>
    <row r="24" spans="1:14" x14ac:dyDescent="0.25">
      <c r="A24" t="s">
        <v>6179</v>
      </c>
      <c r="B24" s="58">
        <v>32</v>
      </c>
      <c r="C24" s="58" t="str">
        <f t="shared" si="0"/>
        <v>UPA32</v>
      </c>
      <c r="E24">
        <v>23</v>
      </c>
      <c r="I24" s="37">
        <v>10911</v>
      </c>
      <c r="J24" s="38">
        <v>8</v>
      </c>
      <c r="K24" s="37" t="s">
        <v>24</v>
      </c>
      <c r="L24" t="str">
        <f>VLOOKUP(K24,COD_IES!H:I,2,0)</f>
        <v>UTA</v>
      </c>
      <c r="M24">
        <v>342</v>
      </c>
      <c r="N24">
        <v>2016</v>
      </c>
    </row>
    <row r="25" spans="1:14" x14ac:dyDescent="0.25">
      <c r="A25" t="s">
        <v>6190</v>
      </c>
      <c r="B25" s="58">
        <v>33</v>
      </c>
      <c r="C25" s="58" t="str">
        <f t="shared" si="0"/>
        <v>USA33</v>
      </c>
      <c r="E25">
        <v>24</v>
      </c>
      <c r="I25" s="37">
        <v>379</v>
      </c>
      <c r="J25" s="38">
        <v>4</v>
      </c>
      <c r="K25" s="37" t="s">
        <v>30</v>
      </c>
      <c r="L25" t="str">
        <f>VLOOKUP(K25,COD_IES!H:I,2,0)</f>
        <v>ATA</v>
      </c>
      <c r="M25">
        <v>297</v>
      </c>
      <c r="N25">
        <v>2015</v>
      </c>
    </row>
    <row r="26" spans="1:14" x14ac:dyDescent="0.25">
      <c r="A26" t="s">
        <v>24</v>
      </c>
      <c r="B26" s="58">
        <v>34</v>
      </c>
      <c r="C26" s="58" t="str">
        <f t="shared" si="0"/>
        <v>UTA34</v>
      </c>
      <c r="E26">
        <v>25</v>
      </c>
      <c r="I26" s="37">
        <v>384</v>
      </c>
      <c r="J26" s="38">
        <v>0</v>
      </c>
      <c r="K26" s="37" t="s">
        <v>30</v>
      </c>
      <c r="L26" t="str">
        <f>VLOOKUP(K26,COD_IES!H:I,2,0)</f>
        <v>ATA</v>
      </c>
      <c r="M26">
        <v>227</v>
      </c>
      <c r="N26">
        <v>2015</v>
      </c>
    </row>
    <row r="27" spans="1:14" x14ac:dyDescent="0.25">
      <c r="A27" t="s">
        <v>6202</v>
      </c>
      <c r="B27" s="58">
        <v>35</v>
      </c>
      <c r="C27" s="58" t="str">
        <f t="shared" si="0"/>
        <v>TAL35</v>
      </c>
      <c r="E27">
        <v>26</v>
      </c>
      <c r="I27" s="37">
        <v>399</v>
      </c>
      <c r="J27" s="38">
        <v>9</v>
      </c>
      <c r="K27" s="37" t="s">
        <v>30</v>
      </c>
      <c r="L27" t="str">
        <f>VLOOKUP(K27,COD_IES!H:I,2,0)</f>
        <v>ATA</v>
      </c>
      <c r="M27">
        <v>388</v>
      </c>
      <c r="N27">
        <v>2015</v>
      </c>
    </row>
    <row r="28" spans="1:14" x14ac:dyDescent="0.25">
      <c r="A28" t="s">
        <v>6197</v>
      </c>
      <c r="B28" s="58">
        <v>36</v>
      </c>
      <c r="C28" s="58" t="str">
        <f t="shared" si="0"/>
        <v>UTM36</v>
      </c>
      <c r="E28">
        <v>27</v>
      </c>
      <c r="I28" s="37">
        <v>438</v>
      </c>
      <c r="J28" s="38">
        <v>3</v>
      </c>
      <c r="K28" s="37" t="s">
        <v>30</v>
      </c>
      <c r="L28" t="str">
        <f>VLOOKUP(K28,COD_IES!H:I,2,0)</f>
        <v>ATA</v>
      </c>
      <c r="M28">
        <v>160</v>
      </c>
      <c r="N28">
        <v>2015</v>
      </c>
    </row>
    <row r="29" spans="1:14" x14ac:dyDescent="0.25">
      <c r="A29" t="s">
        <v>6186</v>
      </c>
      <c r="B29" s="58">
        <v>37</v>
      </c>
      <c r="C29" s="58" t="str">
        <f t="shared" si="0"/>
        <v>FSM37</v>
      </c>
      <c r="E29">
        <v>28</v>
      </c>
      <c r="I29" s="35">
        <v>12610</v>
      </c>
      <c r="J29" s="36">
        <v>1</v>
      </c>
      <c r="K29" s="35" t="s">
        <v>24</v>
      </c>
      <c r="L29" t="str">
        <f>VLOOKUP(K29,COD_IES!H:I,2,0)</f>
        <v>UTA</v>
      </c>
      <c r="M29">
        <v>115</v>
      </c>
      <c r="N29">
        <v>2018</v>
      </c>
    </row>
    <row r="30" spans="1:14" x14ac:dyDescent="0.25">
      <c r="A30" t="s">
        <v>6181</v>
      </c>
      <c r="B30" s="58">
        <v>38</v>
      </c>
      <c r="C30" s="58" t="str">
        <f t="shared" si="0"/>
        <v>UVA38</v>
      </c>
      <c r="E30">
        <v>29</v>
      </c>
      <c r="I30" s="35">
        <v>448</v>
      </c>
      <c r="J30" s="36">
        <v>0</v>
      </c>
      <c r="K30" s="35" t="s">
        <v>30</v>
      </c>
      <c r="L30" t="str">
        <f>VLOOKUP(K30,COD_IES!H:I,2,0)</f>
        <v>ATA</v>
      </c>
      <c r="M30">
        <v>179</v>
      </c>
      <c r="N30">
        <v>2018</v>
      </c>
    </row>
    <row r="31" spans="1:14" x14ac:dyDescent="0.25">
      <c r="A31" t="s">
        <v>6188</v>
      </c>
      <c r="B31" s="58">
        <v>39</v>
      </c>
      <c r="C31" s="58" t="str">
        <f t="shared" si="0"/>
        <v>IDU39</v>
      </c>
      <c r="E31">
        <v>30</v>
      </c>
      <c r="I31" s="37">
        <v>441</v>
      </c>
      <c r="J31" s="38">
        <v>3</v>
      </c>
      <c r="K31" s="37" t="s">
        <v>30</v>
      </c>
      <c r="L31" t="str">
        <f>VLOOKUP(K31,COD_IES!H:I,2,0)</f>
        <v>ATA</v>
      </c>
      <c r="M31">
        <v>28</v>
      </c>
      <c r="N31">
        <v>2015</v>
      </c>
    </row>
    <row r="32" spans="1:14" x14ac:dyDescent="0.25">
      <c r="A32" t="s">
        <v>6156</v>
      </c>
      <c r="B32" s="58">
        <v>40</v>
      </c>
      <c r="C32" s="58" t="str">
        <f t="shared" si="0"/>
        <v>CCU40</v>
      </c>
      <c r="E32">
        <v>31</v>
      </c>
      <c r="I32" s="37">
        <v>486</v>
      </c>
      <c r="J32" s="38">
        <v>3</v>
      </c>
      <c r="K32" s="37" t="s">
        <v>30</v>
      </c>
      <c r="L32" t="str">
        <f>VLOOKUP(K32,COD_IES!H:I,2,0)</f>
        <v>ATA</v>
      </c>
      <c r="M32">
        <v>204</v>
      </c>
      <c r="N32">
        <v>2015</v>
      </c>
    </row>
    <row r="33" spans="5:14" x14ac:dyDescent="0.25">
      <c r="E33">
        <v>32</v>
      </c>
      <c r="I33" s="39">
        <v>516</v>
      </c>
      <c r="J33" s="40">
        <v>9</v>
      </c>
      <c r="K33" s="39" t="s">
        <v>27</v>
      </c>
      <c r="L33" t="str">
        <f>VLOOKUP(K33,COD_IES!H:I,2,0)</f>
        <v>ULS</v>
      </c>
      <c r="M33">
        <v>76</v>
      </c>
      <c r="N33">
        <v>2018</v>
      </c>
    </row>
    <row r="34" spans="5:14" x14ac:dyDescent="0.25">
      <c r="E34">
        <v>33</v>
      </c>
      <c r="I34" s="39">
        <v>517</v>
      </c>
      <c r="J34" s="40">
        <v>7</v>
      </c>
      <c r="K34" s="39" t="s">
        <v>48</v>
      </c>
      <c r="L34" t="str">
        <f>VLOOKUP(K34,COD_IES!H:I,2,0)</f>
        <v>CCU</v>
      </c>
      <c r="M34">
        <v>138</v>
      </c>
      <c r="N34">
        <v>2018</v>
      </c>
    </row>
    <row r="35" spans="5:14" x14ac:dyDescent="0.25">
      <c r="E35">
        <v>34</v>
      </c>
      <c r="I35" s="35">
        <v>449</v>
      </c>
      <c r="J35" s="36">
        <v>9</v>
      </c>
      <c r="K35" s="35" t="s">
        <v>30</v>
      </c>
      <c r="L35" t="str">
        <f>VLOOKUP(K35,COD_IES!H:I,2,0)</f>
        <v>ATA</v>
      </c>
      <c r="M35">
        <v>193</v>
      </c>
      <c r="N35">
        <v>2018</v>
      </c>
    </row>
    <row r="36" spans="5:14" x14ac:dyDescent="0.25">
      <c r="E36">
        <v>35</v>
      </c>
      <c r="I36" s="39">
        <v>526</v>
      </c>
      <c r="J36" s="40">
        <v>6</v>
      </c>
      <c r="K36" s="39" t="s">
        <v>48</v>
      </c>
      <c r="L36" t="str">
        <f>VLOOKUP(K36,COD_IES!H:I,2,0)</f>
        <v>CCU</v>
      </c>
      <c r="M36">
        <v>62</v>
      </c>
      <c r="N36">
        <v>2018</v>
      </c>
    </row>
    <row r="37" spans="5:14" x14ac:dyDescent="0.25">
      <c r="E37">
        <v>36</v>
      </c>
      <c r="I37" s="39">
        <v>530</v>
      </c>
      <c r="J37" s="40">
        <v>4</v>
      </c>
      <c r="K37" s="39" t="s">
        <v>48</v>
      </c>
      <c r="L37" t="str">
        <f>VLOOKUP(K37,COD_IES!H:I,2,0)</f>
        <v>CCU</v>
      </c>
      <c r="M37">
        <v>90</v>
      </c>
      <c r="N37">
        <v>2018</v>
      </c>
    </row>
    <row r="38" spans="5:14" x14ac:dyDescent="0.25">
      <c r="E38">
        <v>37</v>
      </c>
      <c r="I38" s="41">
        <v>531</v>
      </c>
      <c r="J38" s="42">
        <v>2</v>
      </c>
      <c r="K38" s="41" t="s">
        <v>27</v>
      </c>
      <c r="L38" t="str">
        <f>VLOOKUP(K38,COD_IES!H:I,2,0)</f>
        <v>ULS</v>
      </c>
      <c r="M38">
        <v>34</v>
      </c>
      <c r="N38">
        <v>2016</v>
      </c>
    </row>
    <row r="39" spans="5:14" x14ac:dyDescent="0.25">
      <c r="E39">
        <v>38</v>
      </c>
      <c r="I39" s="39">
        <v>535</v>
      </c>
      <c r="J39" s="40">
        <v>5</v>
      </c>
      <c r="K39" s="39" t="s">
        <v>48</v>
      </c>
      <c r="L39" t="str">
        <f>VLOOKUP(K39,COD_IES!H:I,2,0)</f>
        <v>CCU</v>
      </c>
      <c r="M39">
        <v>22</v>
      </c>
      <c r="N39">
        <v>2018</v>
      </c>
    </row>
    <row r="40" spans="5:14" x14ac:dyDescent="0.25">
      <c r="E40">
        <v>39</v>
      </c>
      <c r="I40" s="41">
        <v>578</v>
      </c>
      <c r="J40" s="42">
        <v>9</v>
      </c>
      <c r="K40" s="41" t="s">
        <v>48</v>
      </c>
      <c r="L40" t="str">
        <f>VLOOKUP(K40,COD_IES!H:I,2,0)</f>
        <v>CCU</v>
      </c>
      <c r="M40">
        <v>99</v>
      </c>
      <c r="N40">
        <v>2015</v>
      </c>
    </row>
    <row r="41" spans="5:14" x14ac:dyDescent="0.25">
      <c r="E41">
        <v>40</v>
      </c>
      <c r="I41" s="39">
        <v>597</v>
      </c>
      <c r="J41" s="40">
        <v>5</v>
      </c>
      <c r="K41" s="39" t="s">
        <v>27</v>
      </c>
      <c r="L41" t="str">
        <f>VLOOKUP(K41,COD_IES!H:I,2,0)</f>
        <v>ULS</v>
      </c>
      <c r="M41">
        <v>0</v>
      </c>
      <c r="N41">
        <v>2018</v>
      </c>
    </row>
    <row r="42" spans="5:14" x14ac:dyDescent="0.25">
      <c r="E42">
        <v>41</v>
      </c>
      <c r="I42" s="37">
        <v>11034</v>
      </c>
      <c r="J42" s="38">
        <v>5</v>
      </c>
      <c r="K42" s="37" t="s">
        <v>30</v>
      </c>
      <c r="L42" t="str">
        <f>VLOOKUP(K42,COD_IES!H:I,2,0)</f>
        <v>ATA</v>
      </c>
      <c r="M42">
        <v>261</v>
      </c>
      <c r="N42">
        <v>2016</v>
      </c>
    </row>
    <row r="43" spans="5:14" x14ac:dyDescent="0.25">
      <c r="E43">
        <v>42</v>
      </c>
      <c r="I43" s="37">
        <v>13185</v>
      </c>
      <c r="J43" s="38">
        <v>7</v>
      </c>
      <c r="K43" s="37" t="s">
        <v>30</v>
      </c>
      <c r="L43" t="str">
        <f>VLOOKUP(K43,COD_IES!H:I,2,0)</f>
        <v>ATA</v>
      </c>
      <c r="M43">
        <v>256</v>
      </c>
      <c r="N43">
        <v>2015</v>
      </c>
    </row>
    <row r="44" spans="5:14" x14ac:dyDescent="0.25">
      <c r="E44">
        <v>43</v>
      </c>
      <c r="I44" s="39">
        <v>611</v>
      </c>
      <c r="J44" s="40">
        <v>4</v>
      </c>
      <c r="K44" s="39" t="s">
        <v>18</v>
      </c>
      <c r="L44" t="str">
        <f>VLOOKUP(K44,COD_IES!H:I,2,0)</f>
        <v>UCN</v>
      </c>
      <c r="M44">
        <v>60</v>
      </c>
      <c r="N44">
        <v>2018</v>
      </c>
    </row>
    <row r="45" spans="5:14" x14ac:dyDescent="0.25">
      <c r="E45">
        <v>44</v>
      </c>
      <c r="I45" s="41">
        <v>613</v>
      </c>
      <c r="J45" s="42">
        <v>0</v>
      </c>
      <c r="K45" s="41" t="s">
        <v>18</v>
      </c>
      <c r="L45" t="str">
        <f>VLOOKUP(K45,COD_IES!H:I,2,0)</f>
        <v>UCN</v>
      </c>
      <c r="M45">
        <v>119</v>
      </c>
      <c r="N45">
        <v>2014</v>
      </c>
    </row>
    <row r="46" spans="5:14" x14ac:dyDescent="0.25">
      <c r="E46">
        <v>45</v>
      </c>
      <c r="I46" s="39">
        <v>629</v>
      </c>
      <c r="J46" s="40">
        <v>7</v>
      </c>
      <c r="K46" s="39" t="s">
        <v>18</v>
      </c>
      <c r="L46" t="str">
        <f>VLOOKUP(K46,COD_IES!H:I,2,0)</f>
        <v>UCN</v>
      </c>
      <c r="M46">
        <v>64</v>
      </c>
      <c r="N46">
        <v>2018</v>
      </c>
    </row>
    <row r="47" spans="5:14" x14ac:dyDescent="0.25">
      <c r="E47">
        <v>46</v>
      </c>
      <c r="I47" s="41">
        <v>656</v>
      </c>
      <c r="J47" s="42">
        <v>4</v>
      </c>
      <c r="K47" s="41" t="s">
        <v>27</v>
      </c>
      <c r="L47" t="str">
        <f>VLOOKUP(K47,COD_IES!H:I,2,0)</f>
        <v>ULS</v>
      </c>
      <c r="M47">
        <v>141</v>
      </c>
      <c r="N47">
        <v>2015</v>
      </c>
    </row>
    <row r="48" spans="5:14" x14ac:dyDescent="0.25">
      <c r="E48">
        <v>47</v>
      </c>
      <c r="I48" s="41">
        <v>665</v>
      </c>
      <c r="J48" s="42">
        <v>3</v>
      </c>
      <c r="K48" s="41" t="s">
        <v>18</v>
      </c>
      <c r="L48" t="str">
        <f>VLOOKUP(K48,COD_IES!H:I,2,0)</f>
        <v>UCN</v>
      </c>
      <c r="M48">
        <v>170</v>
      </c>
      <c r="N48">
        <v>2015</v>
      </c>
    </row>
    <row r="49" spans="5:14" x14ac:dyDescent="0.25">
      <c r="E49">
        <v>48</v>
      </c>
      <c r="I49" s="41">
        <v>701</v>
      </c>
      <c r="J49" s="42">
        <v>3</v>
      </c>
      <c r="K49" s="41" t="s">
        <v>27</v>
      </c>
      <c r="L49" t="str">
        <f>VLOOKUP(K49,COD_IES!H:I,2,0)</f>
        <v>ULS</v>
      </c>
      <c r="M49">
        <v>147</v>
      </c>
      <c r="N49">
        <v>2015</v>
      </c>
    </row>
    <row r="50" spans="5:14" x14ac:dyDescent="0.25">
      <c r="E50">
        <v>49</v>
      </c>
      <c r="I50" s="41">
        <v>774</v>
      </c>
      <c r="J50" s="42">
        <v>9</v>
      </c>
      <c r="K50" s="41" t="s">
        <v>18</v>
      </c>
      <c r="L50" t="str">
        <f>VLOOKUP(K50,COD_IES!H:I,2,0)</f>
        <v>UCN</v>
      </c>
      <c r="M50">
        <v>54</v>
      </c>
      <c r="N50">
        <v>2015</v>
      </c>
    </row>
    <row r="51" spans="5:14" x14ac:dyDescent="0.25">
      <c r="E51">
        <v>50</v>
      </c>
      <c r="I51" s="39">
        <v>799</v>
      </c>
      <c r="J51" s="40">
        <v>4</v>
      </c>
      <c r="K51" s="39" t="s">
        <v>18</v>
      </c>
      <c r="L51" t="str">
        <f>VLOOKUP(K51,COD_IES!H:I,2,0)</f>
        <v>UCN</v>
      </c>
      <c r="M51">
        <v>53</v>
      </c>
      <c r="N51">
        <v>2018</v>
      </c>
    </row>
    <row r="52" spans="5:14" x14ac:dyDescent="0.25">
      <c r="E52">
        <v>51</v>
      </c>
      <c r="I52" s="41">
        <v>802</v>
      </c>
      <c r="J52" s="42">
        <v>8</v>
      </c>
      <c r="K52" s="41" t="s">
        <v>18</v>
      </c>
      <c r="L52" t="str">
        <f>VLOOKUP(K52,COD_IES!H:I,2,0)</f>
        <v>UCN</v>
      </c>
      <c r="M52">
        <v>269</v>
      </c>
      <c r="N52">
        <v>2015</v>
      </c>
    </row>
    <row r="53" spans="5:14" x14ac:dyDescent="0.25">
      <c r="E53">
        <v>52</v>
      </c>
      <c r="I53" s="41">
        <v>845</v>
      </c>
      <c r="J53" s="42">
        <v>1</v>
      </c>
      <c r="K53" s="41" t="s">
        <v>27</v>
      </c>
      <c r="L53" t="str">
        <f>VLOOKUP(K53,COD_IES!H:I,2,0)</f>
        <v>ULS</v>
      </c>
      <c r="M53">
        <v>212</v>
      </c>
      <c r="N53">
        <v>2015</v>
      </c>
    </row>
    <row r="54" spans="5:14" x14ac:dyDescent="0.25">
      <c r="E54">
        <v>53</v>
      </c>
      <c r="I54" s="41">
        <v>967</v>
      </c>
      <c r="J54" s="42">
        <v>9</v>
      </c>
      <c r="K54" s="41" t="s">
        <v>48</v>
      </c>
      <c r="L54" t="str">
        <f>VLOOKUP(K54,COD_IES!H:I,2,0)</f>
        <v>CCU</v>
      </c>
      <c r="M54">
        <v>194</v>
      </c>
      <c r="N54">
        <v>2016</v>
      </c>
    </row>
    <row r="55" spans="5:14" x14ac:dyDescent="0.25">
      <c r="E55">
        <v>54</v>
      </c>
      <c r="I55" s="39">
        <v>8369</v>
      </c>
      <c r="J55" s="40">
        <v>0</v>
      </c>
      <c r="K55" s="39" t="s">
        <v>46</v>
      </c>
      <c r="L55" t="str">
        <f>VLOOKUP(K55,COD_IES!H:I,2,0)</f>
        <v>URY</v>
      </c>
      <c r="M55">
        <v>36</v>
      </c>
      <c r="N55">
        <v>2018</v>
      </c>
    </row>
    <row r="56" spans="5:14" x14ac:dyDescent="0.25">
      <c r="E56">
        <v>55</v>
      </c>
      <c r="I56" s="41">
        <v>982</v>
      </c>
      <c r="J56" s="42">
        <v>2</v>
      </c>
      <c r="K56" s="41" t="s">
        <v>48</v>
      </c>
      <c r="L56" t="str">
        <f>VLOOKUP(K56,COD_IES!H:I,2,0)</f>
        <v>CCU</v>
      </c>
      <c r="M56">
        <v>13</v>
      </c>
      <c r="N56">
        <v>2016</v>
      </c>
    </row>
    <row r="57" spans="5:14" x14ac:dyDescent="0.25">
      <c r="E57">
        <v>56</v>
      </c>
      <c r="I57" s="41">
        <v>1013</v>
      </c>
      <c r="J57" s="42">
        <v>8</v>
      </c>
      <c r="K57" s="41" t="s">
        <v>27</v>
      </c>
      <c r="L57" t="str">
        <f>VLOOKUP(K57,COD_IES!H:I,2,0)</f>
        <v>ULS</v>
      </c>
      <c r="M57">
        <v>127</v>
      </c>
      <c r="N57">
        <v>2015</v>
      </c>
    </row>
    <row r="58" spans="5:14" x14ac:dyDescent="0.25">
      <c r="E58">
        <v>57</v>
      </c>
      <c r="I58" s="41">
        <v>1048</v>
      </c>
      <c r="J58" s="42">
        <v>0</v>
      </c>
      <c r="K58" s="41" t="s">
        <v>27</v>
      </c>
      <c r="L58" t="str">
        <f>VLOOKUP(K58,COD_IES!H:I,2,0)</f>
        <v>ULS</v>
      </c>
      <c r="M58">
        <v>169</v>
      </c>
      <c r="N58">
        <v>2015</v>
      </c>
    </row>
    <row r="59" spans="5:14" x14ac:dyDescent="0.25">
      <c r="E59">
        <v>58</v>
      </c>
      <c r="I59" s="41">
        <v>1121</v>
      </c>
      <c r="J59" s="42">
        <v>5</v>
      </c>
      <c r="K59" s="41" t="s">
        <v>28</v>
      </c>
      <c r="L59" t="str">
        <f>VLOOKUP(K59,COD_IES!H:I,2,0)</f>
        <v>UPA</v>
      </c>
      <c r="M59">
        <v>255</v>
      </c>
      <c r="N59">
        <v>2015</v>
      </c>
    </row>
    <row r="60" spans="5:14" x14ac:dyDescent="0.25">
      <c r="E60">
        <v>59</v>
      </c>
      <c r="I60" s="41">
        <v>1123</v>
      </c>
      <c r="J60" s="42">
        <v>1</v>
      </c>
      <c r="K60" s="41" t="s">
        <v>28</v>
      </c>
      <c r="L60" t="str">
        <f>VLOOKUP(K60,COD_IES!H:I,2,0)</f>
        <v>UPA</v>
      </c>
      <c r="M60">
        <v>53</v>
      </c>
      <c r="N60">
        <v>2016</v>
      </c>
    </row>
    <row r="61" spans="5:14" x14ac:dyDescent="0.25">
      <c r="E61">
        <v>60</v>
      </c>
      <c r="I61" s="39">
        <v>1148</v>
      </c>
      <c r="J61" s="40">
        <v>7</v>
      </c>
      <c r="K61" s="39" t="s">
        <v>28</v>
      </c>
      <c r="L61" t="str">
        <f>VLOOKUP(K61,COD_IES!H:I,2,0)</f>
        <v>UPA</v>
      </c>
      <c r="M61">
        <v>34</v>
      </c>
      <c r="N61">
        <v>2018</v>
      </c>
    </row>
    <row r="62" spans="5:14" x14ac:dyDescent="0.25">
      <c r="E62">
        <v>61</v>
      </c>
      <c r="I62" s="41">
        <v>8375</v>
      </c>
      <c r="J62" s="42">
        <v>5</v>
      </c>
      <c r="K62" s="41" t="s">
        <v>16</v>
      </c>
      <c r="L62" t="str">
        <f>VLOOKUP(K62,COD_IES!H:I,2,0)</f>
        <v>AUS</v>
      </c>
      <c r="M62">
        <v>92</v>
      </c>
      <c r="N62">
        <v>2016</v>
      </c>
    </row>
    <row r="63" spans="5:14" x14ac:dyDescent="0.25">
      <c r="E63">
        <v>62</v>
      </c>
      <c r="I63" s="41">
        <v>1167</v>
      </c>
      <c r="J63" s="42">
        <v>3</v>
      </c>
      <c r="K63" s="41" t="s">
        <v>28</v>
      </c>
      <c r="L63" t="str">
        <f>VLOOKUP(K63,COD_IES!H:I,2,0)</f>
        <v>UPA</v>
      </c>
      <c r="M63">
        <v>209</v>
      </c>
      <c r="N63">
        <v>2015</v>
      </c>
    </row>
    <row r="64" spans="5:14" x14ac:dyDescent="0.25">
      <c r="E64">
        <v>63</v>
      </c>
      <c r="I64" s="41">
        <v>1183</v>
      </c>
      <c r="J64" s="42">
        <v>5</v>
      </c>
      <c r="K64" s="41" t="s">
        <v>28</v>
      </c>
      <c r="L64" t="str">
        <f>VLOOKUP(K64,COD_IES!H:I,2,0)</f>
        <v>UPA</v>
      </c>
      <c r="M64">
        <v>104</v>
      </c>
      <c r="N64">
        <v>2015</v>
      </c>
    </row>
    <row r="65" spans="5:14" x14ac:dyDescent="0.25">
      <c r="E65">
        <v>64</v>
      </c>
      <c r="I65" s="39">
        <v>518</v>
      </c>
      <c r="J65" s="40">
        <v>5</v>
      </c>
      <c r="K65" s="39" t="s">
        <v>27</v>
      </c>
      <c r="L65" t="str">
        <f>VLOOKUP(K65,COD_IES!H:I,2,0)</f>
        <v>ULS</v>
      </c>
      <c r="M65">
        <v>103</v>
      </c>
      <c r="N65">
        <v>2018</v>
      </c>
    </row>
    <row r="66" spans="5:14" x14ac:dyDescent="0.25">
      <c r="E66">
        <v>65</v>
      </c>
      <c r="I66" s="41">
        <v>609</v>
      </c>
      <c r="J66" s="42">
        <v>2</v>
      </c>
      <c r="K66" s="41" t="s">
        <v>18</v>
      </c>
      <c r="L66" t="str">
        <f>VLOOKUP(K66,COD_IES!H:I,2,0)</f>
        <v>UCN</v>
      </c>
      <c r="M66">
        <v>316</v>
      </c>
      <c r="N66">
        <v>2014</v>
      </c>
    </row>
    <row r="67" spans="5:14" x14ac:dyDescent="0.25">
      <c r="E67">
        <v>66</v>
      </c>
      <c r="I67" s="41">
        <v>1260</v>
      </c>
      <c r="J67" s="42">
        <v>2</v>
      </c>
      <c r="K67" s="41" t="s">
        <v>19</v>
      </c>
      <c r="L67" t="str">
        <f>VLOOKUP(K67,COD_IES!H:I,2,0)</f>
        <v>UVA</v>
      </c>
      <c r="M67">
        <v>58</v>
      </c>
      <c r="N67">
        <v>2015</v>
      </c>
    </row>
    <row r="68" spans="5:14" x14ac:dyDescent="0.25">
      <c r="E68">
        <v>67</v>
      </c>
      <c r="I68" s="41">
        <v>1261</v>
      </c>
      <c r="J68" s="42">
        <v>0</v>
      </c>
      <c r="K68" s="41" t="s">
        <v>19</v>
      </c>
      <c r="L68" t="str">
        <f>VLOOKUP(K68,COD_IES!H:I,2,0)</f>
        <v>UVA</v>
      </c>
      <c r="M68">
        <v>104</v>
      </c>
      <c r="N68">
        <v>2015</v>
      </c>
    </row>
    <row r="69" spans="5:14" x14ac:dyDescent="0.25">
      <c r="E69">
        <v>68</v>
      </c>
      <c r="I69" s="41">
        <v>1263</v>
      </c>
      <c r="J69" s="42">
        <v>7</v>
      </c>
      <c r="K69" s="41" t="s">
        <v>19</v>
      </c>
      <c r="L69" t="str">
        <f>VLOOKUP(K69,COD_IES!H:I,2,0)</f>
        <v>UVA</v>
      </c>
      <c r="M69">
        <v>140</v>
      </c>
      <c r="N69">
        <v>2016</v>
      </c>
    </row>
    <row r="70" spans="5:14" x14ac:dyDescent="0.25">
      <c r="E70">
        <v>69</v>
      </c>
      <c r="I70" s="41">
        <v>1301</v>
      </c>
      <c r="J70" s="42">
        <v>3</v>
      </c>
      <c r="K70" s="41" t="s">
        <v>19</v>
      </c>
      <c r="L70" t="str">
        <f>VLOOKUP(K70,COD_IES!H:I,2,0)</f>
        <v>UVA</v>
      </c>
      <c r="M70">
        <v>75</v>
      </c>
      <c r="N70">
        <v>2015</v>
      </c>
    </row>
    <row r="71" spans="5:14" x14ac:dyDescent="0.25">
      <c r="E71">
        <v>70</v>
      </c>
      <c r="I71" s="39">
        <v>1302</v>
      </c>
      <c r="J71" s="40">
        <v>1</v>
      </c>
      <c r="K71" s="39" t="s">
        <v>19</v>
      </c>
      <c r="L71" t="str">
        <f>VLOOKUP(K71,COD_IES!H:I,2,0)</f>
        <v>UVA</v>
      </c>
      <c r="M71">
        <v>10</v>
      </c>
      <c r="N71">
        <v>2018</v>
      </c>
    </row>
    <row r="72" spans="5:14" x14ac:dyDescent="0.25">
      <c r="E72">
        <v>71</v>
      </c>
      <c r="I72" s="41">
        <v>610</v>
      </c>
      <c r="J72" s="42">
        <v>6</v>
      </c>
      <c r="K72" s="41" t="s">
        <v>18</v>
      </c>
      <c r="L72" t="str">
        <f>VLOOKUP(K72,COD_IES!H:I,2,0)</f>
        <v>UCN</v>
      </c>
      <c r="M72">
        <v>398</v>
      </c>
      <c r="N72">
        <v>2014</v>
      </c>
    </row>
    <row r="73" spans="5:14" x14ac:dyDescent="0.25">
      <c r="E73">
        <v>72</v>
      </c>
      <c r="I73" s="41">
        <v>1335</v>
      </c>
      <c r="J73" s="42">
        <v>8</v>
      </c>
      <c r="K73" s="41" t="s">
        <v>19</v>
      </c>
      <c r="L73" t="str">
        <f>VLOOKUP(K73,COD_IES!H:I,2,0)</f>
        <v>UVA</v>
      </c>
      <c r="M73">
        <v>288</v>
      </c>
      <c r="N73">
        <v>2015</v>
      </c>
    </row>
    <row r="74" spans="5:14" x14ac:dyDescent="0.25">
      <c r="E74">
        <v>73</v>
      </c>
      <c r="I74" s="41">
        <v>1354</v>
      </c>
      <c r="J74" s="42">
        <v>4</v>
      </c>
      <c r="K74" s="41" t="s">
        <v>19</v>
      </c>
      <c r="L74" t="str">
        <f>VLOOKUP(K74,COD_IES!H:I,2,0)</f>
        <v>UVA</v>
      </c>
      <c r="M74">
        <v>260</v>
      </c>
      <c r="N74">
        <v>2015</v>
      </c>
    </row>
    <row r="75" spans="5:14" x14ac:dyDescent="0.25">
      <c r="E75">
        <v>74</v>
      </c>
      <c r="I75" s="41">
        <v>1363</v>
      </c>
      <c r="J75" s="42">
        <v>3</v>
      </c>
      <c r="K75" s="41" t="s">
        <v>28</v>
      </c>
      <c r="L75" t="str">
        <f>VLOOKUP(K75,COD_IES!H:I,2,0)</f>
        <v>UPA</v>
      </c>
      <c r="M75">
        <v>134</v>
      </c>
      <c r="N75">
        <v>2015</v>
      </c>
    </row>
    <row r="76" spans="5:14" x14ac:dyDescent="0.25">
      <c r="E76">
        <v>75</v>
      </c>
      <c r="I76" s="41">
        <v>968</v>
      </c>
      <c r="J76" s="42">
        <v>7</v>
      </c>
      <c r="K76" s="41" t="s">
        <v>48</v>
      </c>
      <c r="L76" t="str">
        <f>VLOOKUP(K76,COD_IES!H:I,2,0)</f>
        <v>CCU</v>
      </c>
      <c r="M76">
        <v>346</v>
      </c>
      <c r="N76">
        <v>2015</v>
      </c>
    </row>
    <row r="77" spans="5:14" x14ac:dyDescent="0.25">
      <c r="E77">
        <v>76</v>
      </c>
      <c r="I77" s="41">
        <v>1414</v>
      </c>
      <c r="J77" s="42">
        <v>1</v>
      </c>
      <c r="K77" s="41" t="s">
        <v>28</v>
      </c>
      <c r="L77" t="str">
        <f>VLOOKUP(K77,COD_IES!H:I,2,0)</f>
        <v>UPA</v>
      </c>
      <c r="M77">
        <v>35</v>
      </c>
      <c r="N77">
        <v>2015</v>
      </c>
    </row>
    <row r="78" spans="5:14" x14ac:dyDescent="0.25">
      <c r="E78">
        <v>77</v>
      </c>
      <c r="I78" s="41">
        <v>1422</v>
      </c>
      <c r="J78" s="42">
        <v>2</v>
      </c>
      <c r="K78" s="41" t="s">
        <v>28</v>
      </c>
      <c r="L78" t="str">
        <f>VLOOKUP(K78,COD_IES!H:I,2,0)</f>
        <v>UPA</v>
      </c>
      <c r="M78">
        <v>72</v>
      </c>
      <c r="N78">
        <v>2015</v>
      </c>
    </row>
    <row r="79" spans="5:14" x14ac:dyDescent="0.25">
      <c r="E79">
        <v>78</v>
      </c>
      <c r="I79" s="39">
        <v>1425</v>
      </c>
      <c r="J79" s="40">
        <v>7</v>
      </c>
      <c r="K79" s="39" t="s">
        <v>28</v>
      </c>
      <c r="L79" t="str">
        <f>VLOOKUP(K79,COD_IES!H:I,2,0)</f>
        <v>UPA</v>
      </c>
      <c r="M79">
        <v>28</v>
      </c>
      <c r="N79">
        <v>2018</v>
      </c>
    </row>
    <row r="80" spans="5:14" x14ac:dyDescent="0.25">
      <c r="E80">
        <v>79</v>
      </c>
      <c r="I80" s="41">
        <v>1444</v>
      </c>
      <c r="J80" s="42">
        <v>3</v>
      </c>
      <c r="K80" s="41" t="s">
        <v>28</v>
      </c>
      <c r="L80" t="str">
        <f>VLOOKUP(K80,COD_IES!H:I,2,0)</f>
        <v>UPA</v>
      </c>
      <c r="M80">
        <v>79</v>
      </c>
      <c r="N80">
        <v>2015</v>
      </c>
    </row>
    <row r="81" spans="5:14" x14ac:dyDescent="0.25">
      <c r="E81">
        <v>80</v>
      </c>
      <c r="I81" s="41">
        <v>1453</v>
      </c>
      <c r="J81" s="42">
        <v>2</v>
      </c>
      <c r="K81" s="41" t="s">
        <v>28</v>
      </c>
      <c r="L81" t="str">
        <f>VLOOKUP(K81,COD_IES!H:I,2,0)</f>
        <v>UPA</v>
      </c>
      <c r="M81">
        <v>111</v>
      </c>
      <c r="N81">
        <v>2015</v>
      </c>
    </row>
    <row r="82" spans="5:14" x14ac:dyDescent="0.25">
      <c r="E82">
        <v>81</v>
      </c>
      <c r="I82" s="41">
        <v>1464</v>
      </c>
      <c r="J82" s="42">
        <v>8</v>
      </c>
      <c r="K82" s="41" t="s">
        <v>13</v>
      </c>
      <c r="L82" t="str">
        <f>VLOOKUP(K82,COD_IES!H:I,2,0)</f>
        <v>FSM</v>
      </c>
      <c r="M82">
        <v>193</v>
      </c>
      <c r="N82">
        <v>2014</v>
      </c>
    </row>
    <row r="83" spans="5:14" x14ac:dyDescent="0.25">
      <c r="E83">
        <v>82</v>
      </c>
      <c r="I83" s="39">
        <v>1489</v>
      </c>
      <c r="J83" s="40">
        <v>3</v>
      </c>
      <c r="K83" s="39" t="s">
        <v>47</v>
      </c>
      <c r="L83" t="str">
        <f>VLOOKUP(K83,COD_IES!H:I,2,0)</f>
        <v>IDU</v>
      </c>
      <c r="M83">
        <v>60</v>
      </c>
      <c r="N83">
        <v>2018</v>
      </c>
    </row>
    <row r="84" spans="5:14" x14ac:dyDescent="0.25">
      <c r="E84">
        <v>83</v>
      </c>
      <c r="I84" s="41">
        <v>1490</v>
      </c>
      <c r="J84" s="42">
        <v>7</v>
      </c>
      <c r="K84" s="41" t="s">
        <v>12</v>
      </c>
      <c r="L84" t="str">
        <f>VLOOKUP(K84,COD_IES!H:I,2,0)</f>
        <v>UCV</v>
      </c>
      <c r="M84">
        <v>31</v>
      </c>
      <c r="N84">
        <v>2015</v>
      </c>
    </row>
    <row r="85" spans="5:14" x14ac:dyDescent="0.25">
      <c r="E85">
        <v>84</v>
      </c>
      <c r="I85" s="41">
        <v>1504</v>
      </c>
      <c r="J85" s="42">
        <v>0</v>
      </c>
      <c r="K85" s="41" t="s">
        <v>13</v>
      </c>
      <c r="L85" t="str">
        <f>VLOOKUP(K85,COD_IES!H:I,2,0)</f>
        <v>FSM</v>
      </c>
      <c r="M85">
        <v>491</v>
      </c>
      <c r="N85">
        <v>2014</v>
      </c>
    </row>
    <row r="86" spans="5:14" x14ac:dyDescent="0.25">
      <c r="E86">
        <v>85</v>
      </c>
      <c r="I86" s="41">
        <v>11139</v>
      </c>
      <c r="J86" s="42">
        <v>2</v>
      </c>
      <c r="K86" s="41" t="s">
        <v>18</v>
      </c>
      <c r="L86" t="str">
        <f>VLOOKUP(K86,COD_IES!H:I,2,0)</f>
        <v>UCN</v>
      </c>
      <c r="M86">
        <v>221</v>
      </c>
      <c r="N86">
        <v>2014</v>
      </c>
    </row>
    <row r="87" spans="5:14" x14ac:dyDescent="0.25">
      <c r="E87">
        <v>86</v>
      </c>
      <c r="I87" s="41">
        <v>1517</v>
      </c>
      <c r="J87" s="42">
        <v>2</v>
      </c>
      <c r="K87" s="41" t="s">
        <v>13</v>
      </c>
      <c r="L87" t="str">
        <f>VLOOKUP(K87,COD_IES!H:I,2,0)</f>
        <v>FSM</v>
      </c>
      <c r="M87">
        <v>98</v>
      </c>
      <c r="N87">
        <v>2014</v>
      </c>
    </row>
    <row r="88" spans="5:14" x14ac:dyDescent="0.25">
      <c r="E88">
        <v>87</v>
      </c>
      <c r="I88" s="39">
        <v>11155</v>
      </c>
      <c r="J88" s="40">
        <v>4</v>
      </c>
      <c r="K88" s="39" t="s">
        <v>48</v>
      </c>
      <c r="L88" t="str">
        <f>VLOOKUP(K88,COD_IES!H:I,2,0)</f>
        <v>CCU</v>
      </c>
      <c r="M88">
        <v>164</v>
      </c>
      <c r="N88">
        <v>2018</v>
      </c>
    </row>
    <row r="89" spans="5:14" x14ac:dyDescent="0.25">
      <c r="E89">
        <v>88</v>
      </c>
      <c r="I89" s="41">
        <v>1521</v>
      </c>
      <c r="J89" s="42">
        <v>0</v>
      </c>
      <c r="K89" s="41" t="s">
        <v>13</v>
      </c>
      <c r="L89" t="str">
        <f>VLOOKUP(K89,COD_IES!H:I,2,0)</f>
        <v>FSM</v>
      </c>
      <c r="M89">
        <v>124</v>
      </c>
      <c r="N89">
        <v>2014</v>
      </c>
    </row>
    <row r="90" spans="5:14" x14ac:dyDescent="0.25">
      <c r="E90">
        <v>89</v>
      </c>
      <c r="I90" s="39">
        <v>1522</v>
      </c>
      <c r="J90" s="40">
        <v>9</v>
      </c>
      <c r="K90" s="39" t="s">
        <v>12</v>
      </c>
      <c r="L90" t="str">
        <f>VLOOKUP(K90,COD_IES!H:I,2,0)</f>
        <v>UCV</v>
      </c>
      <c r="M90">
        <v>6</v>
      </c>
      <c r="N90">
        <v>2018</v>
      </c>
    </row>
    <row r="91" spans="5:14" x14ac:dyDescent="0.25">
      <c r="E91">
        <v>90</v>
      </c>
      <c r="I91" s="41">
        <v>1549</v>
      </c>
      <c r="J91" s="42">
        <v>0</v>
      </c>
      <c r="K91" s="41" t="s">
        <v>13</v>
      </c>
      <c r="L91" t="str">
        <f>VLOOKUP(K91,COD_IES!H:I,2,0)</f>
        <v>FSM</v>
      </c>
      <c r="M91">
        <v>55</v>
      </c>
      <c r="N91">
        <v>2014</v>
      </c>
    </row>
    <row r="92" spans="5:14" x14ac:dyDescent="0.25">
      <c r="E92">
        <v>91</v>
      </c>
      <c r="I92" s="39">
        <v>13558</v>
      </c>
      <c r="J92" s="40">
        <v>5</v>
      </c>
      <c r="K92" s="39" t="s">
        <v>18</v>
      </c>
      <c r="L92" t="str">
        <f>VLOOKUP(K92,COD_IES!H:I,2,0)</f>
        <v>UCN</v>
      </c>
      <c r="M92">
        <v>100</v>
      </c>
      <c r="N92">
        <v>2018</v>
      </c>
    </row>
    <row r="93" spans="5:14" x14ac:dyDescent="0.25">
      <c r="E93">
        <v>92</v>
      </c>
      <c r="I93" s="39">
        <v>1672</v>
      </c>
      <c r="J93" s="40">
        <v>1</v>
      </c>
      <c r="K93" s="39" t="s">
        <v>12</v>
      </c>
      <c r="L93" t="str">
        <f>VLOOKUP(K93,COD_IES!H:I,2,0)</f>
        <v>UCV</v>
      </c>
      <c r="M93">
        <v>113</v>
      </c>
      <c r="N93">
        <v>2018</v>
      </c>
    </row>
    <row r="94" spans="5:14" x14ac:dyDescent="0.25">
      <c r="E94">
        <v>93</v>
      </c>
      <c r="I94" s="41">
        <v>1674</v>
      </c>
      <c r="J94" s="42">
        <v>8</v>
      </c>
      <c r="K94" s="41" t="s">
        <v>13</v>
      </c>
      <c r="L94" t="str">
        <f>VLOOKUP(K94,COD_IES!H:I,2,0)</f>
        <v>FSM</v>
      </c>
      <c r="M94">
        <v>152</v>
      </c>
      <c r="N94">
        <v>2014</v>
      </c>
    </row>
    <row r="95" spans="5:14" x14ac:dyDescent="0.25">
      <c r="E95">
        <v>94</v>
      </c>
      <c r="I95" s="39">
        <v>1685</v>
      </c>
      <c r="J95" s="40">
        <v>3</v>
      </c>
      <c r="K95" s="39" t="s">
        <v>12</v>
      </c>
      <c r="L95" t="str">
        <f>VLOOKUP(K95,COD_IES!H:I,2,0)</f>
        <v>UCV</v>
      </c>
      <c r="M95">
        <v>25</v>
      </c>
      <c r="N95">
        <v>2018</v>
      </c>
    </row>
    <row r="96" spans="5:14" x14ac:dyDescent="0.25">
      <c r="E96">
        <v>95</v>
      </c>
      <c r="I96" s="41">
        <v>1851</v>
      </c>
      <c r="J96" s="42">
        <v>1</v>
      </c>
      <c r="K96" s="41" t="s">
        <v>28</v>
      </c>
      <c r="L96" t="str">
        <f>VLOOKUP(K96,COD_IES!H:I,2,0)</f>
        <v>UPA</v>
      </c>
      <c r="M96">
        <v>85</v>
      </c>
      <c r="N96">
        <v>2015</v>
      </c>
    </row>
    <row r="97" spans="5:14" x14ac:dyDescent="0.25">
      <c r="E97">
        <v>96</v>
      </c>
      <c r="I97" s="41">
        <v>1863</v>
      </c>
      <c r="J97" s="42">
        <v>5</v>
      </c>
      <c r="K97" s="41" t="s">
        <v>28</v>
      </c>
      <c r="L97" t="str">
        <f>VLOOKUP(K97,COD_IES!H:I,2,0)</f>
        <v>UPA</v>
      </c>
      <c r="M97">
        <v>120</v>
      </c>
      <c r="N97">
        <v>2016</v>
      </c>
    </row>
    <row r="98" spans="5:14" x14ac:dyDescent="0.25">
      <c r="E98">
        <v>97</v>
      </c>
      <c r="I98" s="41">
        <v>1864</v>
      </c>
      <c r="J98" s="42">
        <v>3</v>
      </c>
      <c r="K98" s="41" t="s">
        <v>28</v>
      </c>
      <c r="L98" t="str">
        <f>VLOOKUP(K98,COD_IES!H:I,2,0)</f>
        <v>UPA</v>
      </c>
      <c r="M98">
        <v>121</v>
      </c>
      <c r="N98">
        <v>2015</v>
      </c>
    </row>
    <row r="99" spans="5:14" x14ac:dyDescent="0.25">
      <c r="E99">
        <v>98</v>
      </c>
      <c r="I99" s="39">
        <v>13576</v>
      </c>
      <c r="J99" s="40">
        <v>3</v>
      </c>
      <c r="K99" s="39" t="s">
        <v>48</v>
      </c>
      <c r="L99" t="str">
        <f>VLOOKUP(K99,COD_IES!H:I,2,0)</f>
        <v>CCU</v>
      </c>
      <c r="M99">
        <v>40</v>
      </c>
      <c r="N99">
        <v>2018</v>
      </c>
    </row>
    <row r="100" spans="5:14" x14ac:dyDescent="0.25">
      <c r="E100">
        <v>99</v>
      </c>
      <c r="I100" s="41">
        <v>1882</v>
      </c>
      <c r="J100" s="42">
        <v>1</v>
      </c>
      <c r="K100" s="41" t="s">
        <v>13</v>
      </c>
      <c r="L100" t="str">
        <f>VLOOKUP(K100,COD_IES!H:I,2,0)</f>
        <v>FSM</v>
      </c>
      <c r="M100">
        <v>161</v>
      </c>
      <c r="N100">
        <v>2014</v>
      </c>
    </row>
    <row r="101" spans="5:14" x14ac:dyDescent="0.25">
      <c r="E101">
        <v>100</v>
      </c>
      <c r="I101" s="41">
        <v>5216</v>
      </c>
      <c r="J101" s="42">
        <v>7</v>
      </c>
      <c r="K101" s="41" t="s">
        <v>40</v>
      </c>
      <c r="L101" t="str">
        <f>VLOOKUP(K101,COD_IES!H:I,2,0)</f>
        <v>UCT</v>
      </c>
      <c r="M101">
        <v>217</v>
      </c>
      <c r="N101">
        <v>2014</v>
      </c>
    </row>
    <row r="102" spans="5:14" x14ac:dyDescent="0.25">
      <c r="E102">
        <v>101</v>
      </c>
      <c r="I102" s="41">
        <v>1887</v>
      </c>
      <c r="J102" s="42">
        <v>2</v>
      </c>
      <c r="K102" s="41" t="s">
        <v>13</v>
      </c>
      <c r="L102" t="str">
        <f>VLOOKUP(K102,COD_IES!H:I,2,0)</f>
        <v>FSM</v>
      </c>
      <c r="M102">
        <v>75</v>
      </c>
      <c r="N102">
        <v>2016</v>
      </c>
    </row>
    <row r="103" spans="5:14" x14ac:dyDescent="0.25">
      <c r="E103">
        <v>102</v>
      </c>
      <c r="I103" s="41">
        <v>5219</v>
      </c>
      <c r="J103" s="42">
        <v>1</v>
      </c>
      <c r="K103" s="41" t="s">
        <v>40</v>
      </c>
      <c r="L103" t="str">
        <f>VLOOKUP(K103,COD_IES!H:I,2,0)</f>
        <v>UCT</v>
      </c>
      <c r="M103">
        <v>428</v>
      </c>
      <c r="N103">
        <v>2014</v>
      </c>
    </row>
    <row r="104" spans="5:14" x14ac:dyDescent="0.25">
      <c r="E104">
        <v>103</v>
      </c>
      <c r="I104" s="41">
        <v>5274</v>
      </c>
      <c r="J104" s="42">
        <v>4</v>
      </c>
      <c r="K104" s="41" t="s">
        <v>33</v>
      </c>
      <c r="L104" t="str">
        <f>VLOOKUP(K104,COD_IES!H:I,2,0)</f>
        <v>FRO</v>
      </c>
      <c r="M104">
        <v>51</v>
      </c>
      <c r="N104">
        <v>2015</v>
      </c>
    </row>
    <row r="105" spans="5:14" x14ac:dyDescent="0.25">
      <c r="E105">
        <v>104</v>
      </c>
      <c r="I105" s="41">
        <v>1959</v>
      </c>
      <c r="J105" s="42">
        <v>3</v>
      </c>
      <c r="K105" s="41" t="s">
        <v>12</v>
      </c>
      <c r="L105" t="str">
        <f>VLOOKUP(K105,COD_IES!H:I,2,0)</f>
        <v>UCV</v>
      </c>
      <c r="M105">
        <v>76</v>
      </c>
      <c r="N105">
        <v>2016</v>
      </c>
    </row>
    <row r="106" spans="5:14" x14ac:dyDescent="0.25">
      <c r="E106">
        <v>105</v>
      </c>
      <c r="I106" s="41">
        <v>1967</v>
      </c>
      <c r="J106" s="42">
        <v>4</v>
      </c>
      <c r="K106" s="41" t="s">
        <v>12</v>
      </c>
      <c r="L106" t="str">
        <f>VLOOKUP(K106,COD_IES!H:I,2,0)</f>
        <v>UCV</v>
      </c>
      <c r="M106">
        <v>126</v>
      </c>
      <c r="N106">
        <v>2016</v>
      </c>
    </row>
    <row r="107" spans="5:14" x14ac:dyDescent="0.25">
      <c r="E107">
        <v>106</v>
      </c>
      <c r="I107" s="41">
        <v>1969</v>
      </c>
      <c r="J107" s="42">
        <v>0</v>
      </c>
      <c r="K107" s="41" t="s">
        <v>12</v>
      </c>
      <c r="L107" t="str">
        <f>VLOOKUP(K107,COD_IES!H:I,2,0)</f>
        <v>UCV</v>
      </c>
      <c r="M107">
        <v>135</v>
      </c>
      <c r="N107">
        <v>2016</v>
      </c>
    </row>
    <row r="108" spans="5:14" x14ac:dyDescent="0.25">
      <c r="E108">
        <v>107</v>
      </c>
      <c r="I108" s="41">
        <v>1971</v>
      </c>
      <c r="J108" s="42">
        <v>2</v>
      </c>
      <c r="K108" s="41" t="s">
        <v>12</v>
      </c>
      <c r="L108" t="str">
        <f>VLOOKUP(K108,COD_IES!H:I,2,0)</f>
        <v>UCV</v>
      </c>
      <c r="M108">
        <v>51</v>
      </c>
      <c r="N108">
        <v>2016</v>
      </c>
    </row>
    <row r="109" spans="5:14" x14ac:dyDescent="0.25">
      <c r="E109">
        <v>108</v>
      </c>
      <c r="I109" s="41">
        <v>1996</v>
      </c>
      <c r="J109" s="42">
        <v>8</v>
      </c>
      <c r="K109" s="41" t="s">
        <v>28</v>
      </c>
      <c r="L109" t="str">
        <f>VLOOKUP(K109,COD_IES!H:I,2,0)</f>
        <v>UPA</v>
      </c>
      <c r="M109">
        <v>211</v>
      </c>
      <c r="N109">
        <v>2015</v>
      </c>
    </row>
    <row r="110" spans="5:14" x14ac:dyDescent="0.25">
      <c r="E110">
        <v>109</v>
      </c>
      <c r="I110" s="41">
        <v>2009</v>
      </c>
      <c r="J110" s="42">
        <v>5</v>
      </c>
      <c r="K110" s="41" t="s">
        <v>19</v>
      </c>
      <c r="L110" t="str">
        <f>VLOOKUP(K110,COD_IES!H:I,2,0)</f>
        <v>UVA</v>
      </c>
      <c r="M110">
        <v>12</v>
      </c>
      <c r="N110">
        <v>2015</v>
      </c>
    </row>
    <row r="111" spans="5:14" x14ac:dyDescent="0.25">
      <c r="E111">
        <v>110</v>
      </c>
      <c r="I111" s="41">
        <v>2019</v>
      </c>
      <c r="J111" s="42">
        <v>2</v>
      </c>
      <c r="K111" s="41" t="s">
        <v>12</v>
      </c>
      <c r="L111" t="str">
        <f>VLOOKUP(K111,COD_IES!H:I,2,0)</f>
        <v>UCV</v>
      </c>
      <c r="M111">
        <v>33</v>
      </c>
      <c r="N111">
        <v>2015</v>
      </c>
    </row>
    <row r="112" spans="5:14" x14ac:dyDescent="0.25">
      <c r="E112">
        <v>111</v>
      </c>
      <c r="I112" s="41">
        <v>2064</v>
      </c>
      <c r="J112" s="42">
        <v>8</v>
      </c>
      <c r="K112" s="41" t="s">
        <v>12</v>
      </c>
      <c r="L112" t="str">
        <f>VLOOKUP(K112,COD_IES!H:I,2,0)</f>
        <v>UCV</v>
      </c>
      <c r="M112">
        <v>174</v>
      </c>
      <c r="N112">
        <v>2015</v>
      </c>
    </row>
    <row r="113" spans="5:14" x14ac:dyDescent="0.25">
      <c r="E113">
        <v>112</v>
      </c>
      <c r="I113" s="41">
        <v>2075</v>
      </c>
      <c r="J113" s="42">
        <v>3</v>
      </c>
      <c r="K113" s="41" t="s">
        <v>12</v>
      </c>
      <c r="L113" t="str">
        <f>VLOOKUP(K113,COD_IES!H:I,2,0)</f>
        <v>UCV</v>
      </c>
      <c r="M113">
        <v>83</v>
      </c>
      <c r="N113">
        <v>2015</v>
      </c>
    </row>
    <row r="114" spans="5:14" x14ac:dyDescent="0.25">
      <c r="E114">
        <v>113</v>
      </c>
      <c r="I114" s="41">
        <v>2078</v>
      </c>
      <c r="J114" s="42">
        <v>8</v>
      </c>
      <c r="K114" s="41" t="s">
        <v>12</v>
      </c>
      <c r="L114" t="str">
        <f>VLOOKUP(K114,COD_IES!H:I,2,0)</f>
        <v>UCV</v>
      </c>
      <c r="M114">
        <v>114</v>
      </c>
      <c r="N114">
        <v>2015</v>
      </c>
    </row>
    <row r="115" spans="5:14" x14ac:dyDescent="0.25">
      <c r="E115">
        <v>114</v>
      </c>
      <c r="I115" s="41">
        <v>2091</v>
      </c>
      <c r="J115" s="42">
        <v>5</v>
      </c>
      <c r="K115" s="41" t="s">
        <v>12</v>
      </c>
      <c r="L115" t="str">
        <f>VLOOKUP(K115,COD_IES!H:I,2,0)</f>
        <v>UCV</v>
      </c>
      <c r="M115">
        <v>100</v>
      </c>
      <c r="N115">
        <v>2015</v>
      </c>
    </row>
    <row r="116" spans="5:14" x14ac:dyDescent="0.25">
      <c r="E116">
        <v>115</v>
      </c>
      <c r="I116" s="41">
        <v>2099</v>
      </c>
      <c r="J116" s="42">
        <v>0</v>
      </c>
      <c r="K116" s="41" t="s">
        <v>12</v>
      </c>
      <c r="L116" t="str">
        <f>VLOOKUP(K116,COD_IES!H:I,2,0)</f>
        <v>UCV</v>
      </c>
      <c r="M116">
        <v>60</v>
      </c>
      <c r="N116">
        <v>2015</v>
      </c>
    </row>
    <row r="117" spans="5:14" x14ac:dyDescent="0.25">
      <c r="E117">
        <v>116</v>
      </c>
      <c r="I117" s="41">
        <v>2103</v>
      </c>
      <c r="J117" s="42">
        <v>2</v>
      </c>
      <c r="K117" s="41" t="s">
        <v>15</v>
      </c>
      <c r="L117" t="str">
        <f>VLOOKUP(K117,COD_IES!H:I,2,0)</f>
        <v>USA</v>
      </c>
      <c r="M117">
        <v>473</v>
      </c>
      <c r="N117">
        <v>2014</v>
      </c>
    </row>
    <row r="118" spans="5:14" x14ac:dyDescent="0.25">
      <c r="E118">
        <v>117</v>
      </c>
      <c r="I118" s="41">
        <v>5343</v>
      </c>
      <c r="J118" s="42">
        <v>0</v>
      </c>
      <c r="K118" s="41" t="s">
        <v>40</v>
      </c>
      <c r="L118" t="str">
        <f>VLOOKUP(K118,COD_IES!H:I,2,0)</f>
        <v>UCT</v>
      </c>
      <c r="M118">
        <v>136</v>
      </c>
      <c r="N118">
        <v>2014</v>
      </c>
    </row>
    <row r="119" spans="5:14" x14ac:dyDescent="0.25">
      <c r="E119">
        <v>118</v>
      </c>
      <c r="I119" s="41">
        <v>5393</v>
      </c>
      <c r="J119" s="42">
        <v>7</v>
      </c>
      <c r="K119" s="41" t="s">
        <v>40</v>
      </c>
      <c r="L119" t="str">
        <f>VLOOKUP(K119,COD_IES!H:I,2,0)</f>
        <v>UCT</v>
      </c>
      <c r="M119">
        <v>389</v>
      </c>
      <c r="N119">
        <v>2014</v>
      </c>
    </row>
    <row r="120" spans="5:14" x14ac:dyDescent="0.25">
      <c r="E120">
        <v>119</v>
      </c>
      <c r="I120" s="41">
        <v>2111</v>
      </c>
      <c r="J120" s="42">
        <v>3</v>
      </c>
      <c r="K120" s="41" t="s">
        <v>15</v>
      </c>
      <c r="L120" t="str">
        <f>VLOOKUP(K120,COD_IES!H:I,2,0)</f>
        <v>USA</v>
      </c>
      <c r="M120">
        <v>281</v>
      </c>
      <c r="N120">
        <v>2016</v>
      </c>
    </row>
    <row r="121" spans="5:14" x14ac:dyDescent="0.25">
      <c r="E121">
        <v>120</v>
      </c>
      <c r="I121" s="41">
        <v>2123</v>
      </c>
      <c r="J121" s="42">
        <v>7</v>
      </c>
      <c r="K121" s="41" t="s">
        <v>20</v>
      </c>
      <c r="L121" t="str">
        <f>VLOOKUP(K121,COD_IES!H:I,2,0)</f>
        <v>UMC</v>
      </c>
      <c r="M121">
        <v>294</v>
      </c>
      <c r="N121">
        <v>2016</v>
      </c>
    </row>
    <row r="122" spans="5:14" x14ac:dyDescent="0.25">
      <c r="E122">
        <v>121</v>
      </c>
      <c r="I122" s="41">
        <v>5566</v>
      </c>
      <c r="J122" s="42">
        <v>2</v>
      </c>
      <c r="K122" s="41" t="s">
        <v>40</v>
      </c>
      <c r="L122" t="str">
        <f>VLOOKUP(K122,COD_IES!H:I,2,0)</f>
        <v>UCT</v>
      </c>
      <c r="M122">
        <v>285</v>
      </c>
      <c r="N122">
        <v>2014</v>
      </c>
    </row>
    <row r="123" spans="5:14" x14ac:dyDescent="0.25">
      <c r="E123">
        <v>122</v>
      </c>
      <c r="I123" s="41">
        <v>2205</v>
      </c>
      <c r="J123" s="42">
        <v>5</v>
      </c>
      <c r="K123" s="41" t="s">
        <v>15</v>
      </c>
      <c r="L123" t="str">
        <f>VLOOKUP(K123,COD_IES!H:I,2,0)</f>
        <v>USA</v>
      </c>
      <c r="M123">
        <v>99</v>
      </c>
      <c r="N123">
        <v>2014</v>
      </c>
    </row>
    <row r="124" spans="5:14" x14ac:dyDescent="0.25">
      <c r="E124">
        <v>123</v>
      </c>
      <c r="I124" s="41">
        <v>2222</v>
      </c>
      <c r="J124" s="42">
        <v>5</v>
      </c>
      <c r="K124" s="41" t="s">
        <v>15</v>
      </c>
      <c r="L124" t="str">
        <f>VLOOKUP(K124,COD_IES!H:I,2,0)</f>
        <v>USA</v>
      </c>
      <c r="M124">
        <v>183</v>
      </c>
      <c r="N124">
        <v>2014</v>
      </c>
    </row>
    <row r="125" spans="5:14" x14ac:dyDescent="0.25">
      <c r="E125">
        <v>124</v>
      </c>
      <c r="I125" s="41">
        <v>2224</v>
      </c>
      <c r="J125" s="42">
        <v>1</v>
      </c>
      <c r="K125" s="41" t="s">
        <v>15</v>
      </c>
      <c r="L125" t="str">
        <f>VLOOKUP(K125,COD_IES!H:I,2,0)</f>
        <v>USA</v>
      </c>
      <c r="M125">
        <v>44</v>
      </c>
      <c r="N125">
        <v>2014</v>
      </c>
    </row>
    <row r="126" spans="5:14" x14ac:dyDescent="0.25">
      <c r="E126">
        <v>125</v>
      </c>
      <c r="I126" s="39">
        <v>2283</v>
      </c>
      <c r="J126" s="40">
        <v>7</v>
      </c>
      <c r="K126" s="39" t="s">
        <v>44</v>
      </c>
      <c r="L126" t="str">
        <f>VLOOKUP(K126,COD_IES!H:I,2,0)</f>
        <v>URO</v>
      </c>
      <c r="M126">
        <v>108</v>
      </c>
      <c r="N126">
        <v>2018</v>
      </c>
    </row>
    <row r="127" spans="5:14" x14ac:dyDescent="0.25">
      <c r="E127">
        <v>126</v>
      </c>
      <c r="I127" s="41">
        <v>2329</v>
      </c>
      <c r="J127" s="42">
        <v>9</v>
      </c>
      <c r="K127" s="41" t="s">
        <v>20</v>
      </c>
      <c r="L127" t="str">
        <f>VLOOKUP(K127,COD_IES!H:I,2,0)</f>
        <v>UMC</v>
      </c>
      <c r="M127">
        <v>533</v>
      </c>
      <c r="N127">
        <v>2016</v>
      </c>
    </row>
    <row r="128" spans="5:14" x14ac:dyDescent="0.25">
      <c r="E128">
        <v>127</v>
      </c>
      <c r="I128" s="39">
        <v>2411</v>
      </c>
      <c r="J128" s="40">
        <v>2</v>
      </c>
      <c r="K128" s="39" t="s">
        <v>15</v>
      </c>
      <c r="L128" t="str">
        <f>VLOOKUP(K128,COD_IES!H:I,2,0)</f>
        <v>USA</v>
      </c>
      <c r="M128">
        <v>102</v>
      </c>
      <c r="N128">
        <v>2018</v>
      </c>
    </row>
    <row r="129" spans="5:14" x14ac:dyDescent="0.25">
      <c r="E129">
        <v>128</v>
      </c>
      <c r="I129" s="41">
        <v>2422</v>
      </c>
      <c r="J129" s="42">
        <v>8</v>
      </c>
      <c r="K129" s="41" t="s">
        <v>20</v>
      </c>
      <c r="L129" t="str">
        <f>VLOOKUP(K129,COD_IES!H:I,2,0)</f>
        <v>UMC</v>
      </c>
      <c r="M129">
        <v>357</v>
      </c>
      <c r="N129">
        <v>2016</v>
      </c>
    </row>
    <row r="130" spans="5:14" x14ac:dyDescent="0.25">
      <c r="E130">
        <v>129</v>
      </c>
      <c r="I130" s="41">
        <v>5567</v>
      </c>
      <c r="J130" s="42">
        <v>0</v>
      </c>
      <c r="K130" s="41" t="s">
        <v>40</v>
      </c>
      <c r="L130" t="str">
        <f>VLOOKUP(K130,COD_IES!H:I,2,0)</f>
        <v>UCT</v>
      </c>
      <c r="M130">
        <v>131</v>
      </c>
      <c r="N130">
        <v>2014</v>
      </c>
    </row>
    <row r="131" spans="5:14" x14ac:dyDescent="0.25">
      <c r="E131">
        <v>130</v>
      </c>
      <c r="I131" s="41">
        <v>2447</v>
      </c>
      <c r="J131" s="42">
        <v>3</v>
      </c>
      <c r="K131" s="41" t="s">
        <v>44</v>
      </c>
      <c r="L131" t="str">
        <f>VLOOKUP(K131,COD_IES!H:I,2,0)</f>
        <v>URO</v>
      </c>
      <c r="M131">
        <v>241</v>
      </c>
      <c r="N131">
        <v>2016</v>
      </c>
    </row>
    <row r="132" spans="5:14" x14ac:dyDescent="0.25">
      <c r="E132">
        <v>131</v>
      </c>
      <c r="I132" s="39">
        <v>2448</v>
      </c>
      <c r="J132" s="40">
        <v>1</v>
      </c>
      <c r="K132" s="39" t="s">
        <v>44</v>
      </c>
      <c r="L132" t="str">
        <f>VLOOKUP(K132,COD_IES!H:I,2,0)</f>
        <v>URO</v>
      </c>
      <c r="M132">
        <v>63</v>
      </c>
      <c r="N132">
        <v>2018</v>
      </c>
    </row>
    <row r="133" spans="5:14" x14ac:dyDescent="0.25">
      <c r="E133">
        <v>132</v>
      </c>
      <c r="I133" s="41">
        <v>2486</v>
      </c>
      <c r="J133" s="42">
        <v>4</v>
      </c>
      <c r="K133" s="41" t="s">
        <v>22</v>
      </c>
      <c r="L133" t="str">
        <f>VLOOKUP(K133,COD_IES!H:I,2,0)</f>
        <v>UTM</v>
      </c>
      <c r="M133">
        <v>396</v>
      </c>
      <c r="N133">
        <v>2016</v>
      </c>
    </row>
    <row r="134" spans="5:14" x14ac:dyDescent="0.25">
      <c r="E134">
        <v>133</v>
      </c>
      <c r="I134" s="41">
        <v>2551</v>
      </c>
      <c r="J134" s="42">
        <v>8</v>
      </c>
      <c r="K134" s="41" t="s">
        <v>44</v>
      </c>
      <c r="L134" t="str">
        <f>VLOOKUP(K134,COD_IES!H:I,2,0)</f>
        <v>URO</v>
      </c>
      <c r="M134">
        <v>372</v>
      </c>
      <c r="N134">
        <v>2016</v>
      </c>
    </row>
    <row r="135" spans="5:14" x14ac:dyDescent="0.25">
      <c r="E135">
        <v>134</v>
      </c>
      <c r="I135" s="41">
        <v>5568</v>
      </c>
      <c r="J135" s="42">
        <v>9</v>
      </c>
      <c r="K135" s="41" t="s">
        <v>40</v>
      </c>
      <c r="L135" t="str">
        <f>VLOOKUP(K135,COD_IES!H:I,2,0)</f>
        <v>UCT</v>
      </c>
      <c r="M135">
        <v>291</v>
      </c>
      <c r="N135">
        <v>2014</v>
      </c>
    </row>
    <row r="136" spans="5:14" x14ac:dyDescent="0.25">
      <c r="E136">
        <v>135</v>
      </c>
      <c r="I136" s="39">
        <v>2732</v>
      </c>
      <c r="J136" s="40">
        <v>4</v>
      </c>
      <c r="K136" s="39" t="s">
        <v>38</v>
      </c>
      <c r="L136" t="str">
        <f>VLOOKUP(K136,COD_IES!H:I,2,0)</f>
        <v>UCM</v>
      </c>
      <c r="M136">
        <v>61</v>
      </c>
      <c r="N136">
        <v>2018</v>
      </c>
    </row>
    <row r="137" spans="5:14" x14ac:dyDescent="0.25">
      <c r="E137">
        <v>136</v>
      </c>
      <c r="I137" s="41">
        <v>2737</v>
      </c>
      <c r="J137" s="42">
        <v>5</v>
      </c>
      <c r="K137" s="41" t="s">
        <v>38</v>
      </c>
      <c r="L137" t="str">
        <f>VLOOKUP(K137,COD_IES!H:I,2,0)</f>
        <v>UCM</v>
      </c>
      <c r="M137">
        <v>25</v>
      </c>
      <c r="N137">
        <v>2015</v>
      </c>
    </row>
    <row r="138" spans="5:14" x14ac:dyDescent="0.25">
      <c r="E138">
        <v>137</v>
      </c>
      <c r="I138" s="41">
        <v>2794</v>
      </c>
      <c r="J138" s="42">
        <v>4</v>
      </c>
      <c r="K138" s="41" t="s">
        <v>38</v>
      </c>
      <c r="L138" t="str">
        <f>VLOOKUP(K138,COD_IES!H:I,2,0)</f>
        <v>UCM</v>
      </c>
      <c r="M138">
        <v>162</v>
      </c>
      <c r="N138">
        <v>2015</v>
      </c>
    </row>
    <row r="139" spans="5:14" x14ac:dyDescent="0.25">
      <c r="E139">
        <v>138</v>
      </c>
      <c r="I139" s="41">
        <v>2835</v>
      </c>
      <c r="J139" s="42">
        <v>5</v>
      </c>
      <c r="K139" s="41" t="s">
        <v>38</v>
      </c>
      <c r="L139" t="str">
        <f>VLOOKUP(K139,COD_IES!H:I,2,0)</f>
        <v>UCM</v>
      </c>
      <c r="M139">
        <v>140</v>
      </c>
      <c r="N139">
        <v>2015</v>
      </c>
    </row>
    <row r="140" spans="5:14" x14ac:dyDescent="0.25">
      <c r="E140">
        <v>139</v>
      </c>
      <c r="I140" s="41">
        <v>5574</v>
      </c>
      <c r="J140" s="42">
        <v>3</v>
      </c>
      <c r="K140" s="41" t="s">
        <v>33</v>
      </c>
      <c r="L140" t="str">
        <f>VLOOKUP(K140,COD_IES!H:I,2,0)</f>
        <v>FRO</v>
      </c>
      <c r="M140">
        <v>112</v>
      </c>
      <c r="N140">
        <v>2015</v>
      </c>
    </row>
    <row r="141" spans="5:14" x14ac:dyDescent="0.25">
      <c r="E141">
        <v>140</v>
      </c>
      <c r="I141" s="41">
        <v>2882</v>
      </c>
      <c r="J141" s="42">
        <v>7</v>
      </c>
      <c r="K141" s="41" t="s">
        <v>37</v>
      </c>
      <c r="L141" t="str">
        <f>VLOOKUP(K141,COD_IES!H:I,2,0)</f>
        <v>TAL</v>
      </c>
      <c r="M141">
        <v>273</v>
      </c>
      <c r="N141">
        <v>2015</v>
      </c>
    </row>
    <row r="142" spans="5:14" x14ac:dyDescent="0.25">
      <c r="E142">
        <v>141</v>
      </c>
      <c r="I142" s="41">
        <v>2896</v>
      </c>
      <c r="J142" s="42">
        <v>7</v>
      </c>
      <c r="K142" s="41" t="s">
        <v>38</v>
      </c>
      <c r="L142" t="str">
        <f>VLOOKUP(K142,COD_IES!H:I,2,0)</f>
        <v>UCM</v>
      </c>
      <c r="M142">
        <v>112</v>
      </c>
      <c r="N142">
        <v>2016</v>
      </c>
    </row>
    <row r="143" spans="5:14" x14ac:dyDescent="0.25">
      <c r="E143">
        <v>142</v>
      </c>
      <c r="I143" s="41">
        <v>6051</v>
      </c>
      <c r="J143" s="42">
        <v>8</v>
      </c>
      <c r="K143" s="41" t="s">
        <v>40</v>
      </c>
      <c r="L143" t="str">
        <f>VLOOKUP(K143,COD_IES!H:I,2,0)</f>
        <v>UCT</v>
      </c>
      <c r="M143">
        <v>169</v>
      </c>
      <c r="N143">
        <v>2014</v>
      </c>
    </row>
    <row r="144" spans="5:14" x14ac:dyDescent="0.25">
      <c r="E144">
        <v>143</v>
      </c>
      <c r="I144" s="41">
        <v>2909</v>
      </c>
      <c r="J144" s="42">
        <v>2</v>
      </c>
      <c r="K144" s="41" t="s">
        <v>38</v>
      </c>
      <c r="L144" t="str">
        <f>VLOOKUP(K144,COD_IES!H:I,2,0)</f>
        <v>UCM</v>
      </c>
      <c r="M144">
        <v>25</v>
      </c>
      <c r="N144">
        <v>2015</v>
      </c>
    </row>
    <row r="145" spans="5:14" x14ac:dyDescent="0.25">
      <c r="E145">
        <v>144</v>
      </c>
      <c r="I145" s="41">
        <v>6085</v>
      </c>
      <c r="J145" s="42">
        <v>2</v>
      </c>
      <c r="K145" s="41" t="s">
        <v>40</v>
      </c>
      <c r="L145" t="str">
        <f>VLOOKUP(K145,COD_IES!H:I,2,0)</f>
        <v>UCT</v>
      </c>
      <c r="M145">
        <v>307</v>
      </c>
      <c r="N145">
        <v>2014</v>
      </c>
    </row>
    <row r="146" spans="5:14" x14ac:dyDescent="0.25">
      <c r="E146">
        <v>145</v>
      </c>
      <c r="I146" s="41">
        <v>6301</v>
      </c>
      <c r="J146" s="42">
        <v>0</v>
      </c>
      <c r="K146" s="41" t="s">
        <v>33</v>
      </c>
      <c r="L146" t="str">
        <f>VLOOKUP(K146,COD_IES!H:I,2,0)</f>
        <v>FRO</v>
      </c>
      <c r="M146">
        <v>147</v>
      </c>
      <c r="N146">
        <v>2015</v>
      </c>
    </row>
    <row r="147" spans="5:14" x14ac:dyDescent="0.25">
      <c r="E147">
        <v>146</v>
      </c>
      <c r="I147" s="39">
        <v>2939</v>
      </c>
      <c r="J147" s="40">
        <v>4</v>
      </c>
      <c r="K147" s="39" t="s">
        <v>38</v>
      </c>
      <c r="L147" t="str">
        <f>VLOOKUP(K147,COD_IES!H:I,2,0)</f>
        <v>UCM</v>
      </c>
      <c r="M147">
        <v>46</v>
      </c>
      <c r="N147">
        <v>2018</v>
      </c>
    </row>
    <row r="148" spans="5:14" x14ac:dyDescent="0.25">
      <c r="E148">
        <v>147</v>
      </c>
      <c r="I148" s="41">
        <v>6584</v>
      </c>
      <c r="J148" s="42">
        <v>6</v>
      </c>
      <c r="K148" s="41" t="s">
        <v>40</v>
      </c>
      <c r="L148" t="str">
        <f>VLOOKUP(K148,COD_IES!H:I,2,0)</f>
        <v>UCT</v>
      </c>
      <c r="M148">
        <v>178</v>
      </c>
      <c r="N148">
        <v>2014</v>
      </c>
    </row>
    <row r="149" spans="5:14" x14ac:dyDescent="0.25">
      <c r="E149">
        <v>148</v>
      </c>
      <c r="I149" s="39">
        <v>2943</v>
      </c>
      <c r="J149" s="40">
        <v>2</v>
      </c>
      <c r="K149" s="39" t="s">
        <v>38</v>
      </c>
      <c r="L149" t="str">
        <f>VLOOKUP(K149,COD_IES!H:I,2,0)</f>
        <v>UCM</v>
      </c>
      <c r="M149">
        <v>22</v>
      </c>
      <c r="N149">
        <v>2018</v>
      </c>
    </row>
    <row r="150" spans="5:14" x14ac:dyDescent="0.25">
      <c r="E150">
        <v>149</v>
      </c>
      <c r="I150" s="41">
        <v>6641</v>
      </c>
      <c r="J150" s="42">
        <v>9</v>
      </c>
      <c r="K150" s="41" t="s">
        <v>40</v>
      </c>
      <c r="L150" t="str">
        <f>VLOOKUP(K150,COD_IES!H:I,2,0)</f>
        <v>UCT</v>
      </c>
      <c r="M150">
        <v>46</v>
      </c>
      <c r="N150">
        <v>2014</v>
      </c>
    </row>
    <row r="151" spans="5:14" x14ac:dyDescent="0.25">
      <c r="E151">
        <v>150</v>
      </c>
      <c r="I151" s="41">
        <v>6643</v>
      </c>
      <c r="J151" s="42">
        <v>5</v>
      </c>
      <c r="K151" s="41" t="s">
        <v>40</v>
      </c>
      <c r="L151" t="str">
        <f>VLOOKUP(K151,COD_IES!H:I,2,0)</f>
        <v>UCT</v>
      </c>
      <c r="M151">
        <v>200</v>
      </c>
      <c r="N151">
        <v>2014</v>
      </c>
    </row>
    <row r="152" spans="5:14" x14ac:dyDescent="0.25">
      <c r="E152">
        <v>151</v>
      </c>
      <c r="I152" s="41">
        <v>11527</v>
      </c>
      <c r="J152" s="42">
        <v>4</v>
      </c>
      <c r="K152" s="41" t="s">
        <v>40</v>
      </c>
      <c r="L152" t="str">
        <f>VLOOKUP(K152,COD_IES!H:I,2,0)</f>
        <v>UCT</v>
      </c>
      <c r="M152">
        <v>96</v>
      </c>
      <c r="N152">
        <v>2014</v>
      </c>
    </row>
    <row r="153" spans="5:14" x14ac:dyDescent="0.25">
      <c r="E153">
        <v>152</v>
      </c>
      <c r="I153" s="41">
        <v>19906</v>
      </c>
      <c r="J153" s="42">
        <v>0</v>
      </c>
      <c r="K153" s="41" t="s">
        <v>40</v>
      </c>
      <c r="L153" t="str">
        <f>VLOOKUP(K153,COD_IES!H:I,2,0)</f>
        <v>UCT</v>
      </c>
      <c r="M153">
        <v>325</v>
      </c>
      <c r="N153">
        <v>2014</v>
      </c>
    </row>
    <row r="154" spans="5:14" x14ac:dyDescent="0.25">
      <c r="E154">
        <v>153</v>
      </c>
      <c r="I154" s="41">
        <v>3055</v>
      </c>
      <c r="J154" s="42">
        <v>4</v>
      </c>
      <c r="K154" s="41" t="s">
        <v>37</v>
      </c>
      <c r="L154" t="str">
        <f>VLOOKUP(K154,COD_IES!H:I,2,0)</f>
        <v>TAL</v>
      </c>
      <c r="M154">
        <v>227</v>
      </c>
      <c r="N154">
        <v>2015</v>
      </c>
    </row>
    <row r="155" spans="5:14" x14ac:dyDescent="0.25">
      <c r="E155">
        <v>154</v>
      </c>
      <c r="I155" s="41">
        <v>19913</v>
      </c>
      <c r="J155" s="42">
        <v>3</v>
      </c>
      <c r="K155" s="41" t="s">
        <v>33</v>
      </c>
      <c r="L155" t="str">
        <f>VLOOKUP(K155,COD_IES!H:I,2,0)</f>
        <v>FRO</v>
      </c>
      <c r="M155">
        <v>157</v>
      </c>
      <c r="N155">
        <v>2015</v>
      </c>
    </row>
    <row r="156" spans="5:14" x14ac:dyDescent="0.25">
      <c r="E156">
        <v>155</v>
      </c>
      <c r="I156" s="41">
        <v>3128</v>
      </c>
      <c r="J156" s="42">
        <v>3</v>
      </c>
      <c r="K156" s="41" t="s">
        <v>38</v>
      </c>
      <c r="L156" t="str">
        <f>VLOOKUP(K156,COD_IES!H:I,2,0)</f>
        <v>UCM</v>
      </c>
      <c r="M156">
        <v>55</v>
      </c>
      <c r="N156">
        <v>2015</v>
      </c>
    </row>
    <row r="157" spans="5:14" x14ac:dyDescent="0.25">
      <c r="E157">
        <v>156</v>
      </c>
      <c r="I157" s="41">
        <v>20053</v>
      </c>
      <c r="J157" s="42">
        <v>0</v>
      </c>
      <c r="K157" s="41" t="s">
        <v>33</v>
      </c>
      <c r="L157" t="str">
        <f>VLOOKUP(K157,COD_IES!H:I,2,0)</f>
        <v>FRO</v>
      </c>
      <c r="M157">
        <v>24</v>
      </c>
      <c r="N157">
        <v>2015</v>
      </c>
    </row>
    <row r="158" spans="5:14" x14ac:dyDescent="0.25">
      <c r="E158">
        <v>157</v>
      </c>
      <c r="I158" s="41">
        <v>3172</v>
      </c>
      <c r="J158" s="42">
        <v>0</v>
      </c>
      <c r="K158" s="41" t="s">
        <v>37</v>
      </c>
      <c r="L158" t="str">
        <f>VLOOKUP(K158,COD_IES!H:I,2,0)</f>
        <v>TAL</v>
      </c>
      <c r="M158">
        <v>48</v>
      </c>
      <c r="N158">
        <v>2015</v>
      </c>
    </row>
    <row r="159" spans="5:14" x14ac:dyDescent="0.25">
      <c r="E159">
        <v>158</v>
      </c>
      <c r="I159" s="41">
        <v>3173</v>
      </c>
      <c r="J159" s="42">
        <v>9</v>
      </c>
      <c r="K159" s="41" t="s">
        <v>38</v>
      </c>
      <c r="L159" t="str">
        <f>VLOOKUP(K159,COD_IES!H:I,2,0)</f>
        <v>UCM</v>
      </c>
      <c r="M159">
        <v>52</v>
      </c>
      <c r="N159">
        <v>2016</v>
      </c>
    </row>
    <row r="160" spans="5:14" x14ac:dyDescent="0.25">
      <c r="E160">
        <v>159</v>
      </c>
      <c r="I160" s="41">
        <v>3205</v>
      </c>
      <c r="J160" s="42">
        <v>0</v>
      </c>
      <c r="K160" s="41" t="s">
        <v>37</v>
      </c>
      <c r="L160" t="str">
        <f>VLOOKUP(K160,COD_IES!H:I,2,0)</f>
        <v>TAL</v>
      </c>
      <c r="M160">
        <v>119</v>
      </c>
      <c r="N160">
        <v>2015</v>
      </c>
    </row>
    <row r="161" spans="5:14" x14ac:dyDescent="0.25">
      <c r="E161">
        <v>160</v>
      </c>
      <c r="I161" s="41">
        <v>7326</v>
      </c>
      <c r="J161" s="42">
        <v>1</v>
      </c>
      <c r="K161" s="41" t="s">
        <v>6</v>
      </c>
      <c r="L161" t="str">
        <f>VLOOKUP(K161,COD_IES!H:I,2,0)</f>
        <v>ULA</v>
      </c>
      <c r="M161">
        <v>272</v>
      </c>
      <c r="N161">
        <v>2016</v>
      </c>
    </row>
    <row r="162" spans="5:14" x14ac:dyDescent="0.25">
      <c r="E162">
        <v>161</v>
      </c>
      <c r="I162" s="41">
        <v>3252</v>
      </c>
      <c r="J162" s="42">
        <v>2</v>
      </c>
      <c r="K162" s="41" t="s">
        <v>37</v>
      </c>
      <c r="L162" t="str">
        <f>VLOOKUP(K162,COD_IES!H:I,2,0)</f>
        <v>TAL</v>
      </c>
      <c r="M162">
        <v>311</v>
      </c>
      <c r="N162">
        <v>2015</v>
      </c>
    </row>
    <row r="163" spans="5:14" x14ac:dyDescent="0.25">
      <c r="E163">
        <v>162</v>
      </c>
      <c r="I163" s="39">
        <v>7331</v>
      </c>
      <c r="J163" s="40">
        <v>8</v>
      </c>
      <c r="K163" s="39" t="s">
        <v>6</v>
      </c>
      <c r="L163" t="str">
        <f>VLOOKUP(K163,COD_IES!H:I,2,0)</f>
        <v>ULA</v>
      </c>
      <c r="M163">
        <v>240</v>
      </c>
      <c r="N163">
        <v>2018</v>
      </c>
    </row>
    <row r="164" spans="5:14" x14ac:dyDescent="0.25">
      <c r="E164">
        <v>163</v>
      </c>
      <c r="I164" s="41">
        <v>3317</v>
      </c>
      <c r="J164" s="42">
        <v>0</v>
      </c>
      <c r="K164" s="41" t="s">
        <v>37</v>
      </c>
      <c r="L164" t="str">
        <f>VLOOKUP(K164,COD_IES!H:I,2,0)</f>
        <v>TAL</v>
      </c>
      <c r="M164">
        <v>20</v>
      </c>
      <c r="N164">
        <v>2015</v>
      </c>
    </row>
    <row r="165" spans="5:14" x14ac:dyDescent="0.25">
      <c r="E165">
        <v>164</v>
      </c>
      <c r="I165" s="41">
        <v>7441</v>
      </c>
      <c r="J165" s="42">
        <v>1</v>
      </c>
      <c r="K165" s="41" t="s">
        <v>16</v>
      </c>
      <c r="L165" t="str">
        <f>VLOOKUP(K165,COD_IES!H:I,2,0)</f>
        <v>AUS</v>
      </c>
      <c r="M165">
        <v>36</v>
      </c>
      <c r="N165">
        <v>2015</v>
      </c>
    </row>
    <row r="166" spans="5:14" x14ac:dyDescent="0.25">
      <c r="E166">
        <v>165</v>
      </c>
      <c r="I166" s="41">
        <v>3328</v>
      </c>
      <c r="J166" s="42">
        <v>6</v>
      </c>
      <c r="K166" s="41" t="s">
        <v>37</v>
      </c>
      <c r="L166" t="str">
        <f>VLOOKUP(K166,COD_IES!H:I,2,0)</f>
        <v>TAL</v>
      </c>
      <c r="M166">
        <v>199</v>
      </c>
      <c r="N166">
        <v>2015</v>
      </c>
    </row>
    <row r="167" spans="5:14" x14ac:dyDescent="0.25">
      <c r="E167">
        <v>166</v>
      </c>
      <c r="I167" s="39">
        <v>3348</v>
      </c>
      <c r="J167" s="40">
        <v>0</v>
      </c>
      <c r="K167" s="39" t="s">
        <v>37</v>
      </c>
      <c r="L167" t="str">
        <f>VLOOKUP(K167,COD_IES!H:I,2,0)</f>
        <v>TAL</v>
      </c>
      <c r="M167">
        <v>89</v>
      </c>
      <c r="N167">
        <v>2018</v>
      </c>
    </row>
    <row r="168" spans="5:14" x14ac:dyDescent="0.25">
      <c r="E168">
        <v>167</v>
      </c>
      <c r="I168" s="41">
        <v>3359</v>
      </c>
      <c r="J168" s="42">
        <v>6</v>
      </c>
      <c r="K168" s="41" t="s">
        <v>37</v>
      </c>
      <c r="L168" t="str">
        <f>VLOOKUP(K168,COD_IES!H:I,2,0)</f>
        <v>TAL</v>
      </c>
      <c r="M168">
        <v>21</v>
      </c>
      <c r="N168">
        <v>2015</v>
      </c>
    </row>
    <row r="169" spans="5:14" x14ac:dyDescent="0.25">
      <c r="E169">
        <v>168</v>
      </c>
      <c r="I169" s="41">
        <v>3387</v>
      </c>
      <c r="J169" s="42">
        <v>1</v>
      </c>
      <c r="K169" s="41" t="s">
        <v>37</v>
      </c>
      <c r="L169" t="str">
        <f>VLOOKUP(K169,COD_IES!H:I,2,0)</f>
        <v>TAL</v>
      </c>
      <c r="M169">
        <v>194</v>
      </c>
      <c r="N169">
        <v>2015</v>
      </c>
    </row>
    <row r="170" spans="5:14" x14ac:dyDescent="0.25">
      <c r="E170">
        <v>169</v>
      </c>
      <c r="I170" s="41">
        <v>3434</v>
      </c>
      <c r="J170" s="42">
        <v>7</v>
      </c>
      <c r="K170" s="41" t="s">
        <v>38</v>
      </c>
      <c r="L170" t="str">
        <f>VLOOKUP(K170,COD_IES!H:I,2,0)</f>
        <v>UCM</v>
      </c>
      <c r="M170">
        <v>324</v>
      </c>
      <c r="N170">
        <v>2016</v>
      </c>
    </row>
    <row r="171" spans="5:14" x14ac:dyDescent="0.25">
      <c r="E171">
        <v>170</v>
      </c>
      <c r="I171" s="41">
        <v>3443</v>
      </c>
      <c r="J171" s="42">
        <v>6</v>
      </c>
      <c r="K171" s="41" t="s">
        <v>37</v>
      </c>
      <c r="L171" t="str">
        <f>VLOOKUP(K171,COD_IES!H:I,2,0)</f>
        <v>TAL</v>
      </c>
      <c r="M171">
        <v>20</v>
      </c>
      <c r="N171">
        <v>2015</v>
      </c>
    </row>
    <row r="172" spans="5:14" x14ac:dyDescent="0.25">
      <c r="E172">
        <v>171</v>
      </c>
      <c r="I172" s="41">
        <v>7470</v>
      </c>
      <c r="J172" s="42">
        <v>5</v>
      </c>
      <c r="K172" s="41" t="s">
        <v>16</v>
      </c>
      <c r="L172" t="str">
        <f>VLOOKUP(K172,COD_IES!H:I,2,0)</f>
        <v>AUS</v>
      </c>
      <c r="M172">
        <v>169</v>
      </c>
      <c r="N172">
        <v>2015</v>
      </c>
    </row>
    <row r="173" spans="5:14" x14ac:dyDescent="0.25">
      <c r="E173">
        <v>172</v>
      </c>
      <c r="I173" s="41">
        <v>3479</v>
      </c>
      <c r="J173" s="42">
        <v>7</v>
      </c>
      <c r="K173" s="41" t="s">
        <v>38</v>
      </c>
      <c r="L173" t="str">
        <f>VLOOKUP(K173,COD_IES!H:I,2,0)</f>
        <v>UCM</v>
      </c>
      <c r="M173">
        <v>519</v>
      </c>
      <c r="N173">
        <v>2015</v>
      </c>
    </row>
    <row r="174" spans="5:14" x14ac:dyDescent="0.25">
      <c r="E174">
        <v>173</v>
      </c>
      <c r="I174" s="41">
        <v>7625</v>
      </c>
      <c r="J174" s="42">
        <v>2</v>
      </c>
      <c r="K174" s="41" t="s">
        <v>6</v>
      </c>
      <c r="L174" t="str">
        <f>VLOOKUP(K174,COD_IES!H:I,2,0)</f>
        <v>ULA</v>
      </c>
      <c r="M174">
        <v>272</v>
      </c>
      <c r="N174">
        <v>2016</v>
      </c>
    </row>
    <row r="175" spans="5:14" x14ac:dyDescent="0.25">
      <c r="E175">
        <v>174</v>
      </c>
      <c r="I175" s="41">
        <v>3609</v>
      </c>
      <c r="J175" s="42">
        <v>9</v>
      </c>
      <c r="K175" s="41" t="s">
        <v>37</v>
      </c>
      <c r="L175" t="str">
        <f>VLOOKUP(K175,COD_IES!H:I,2,0)</f>
        <v>TAL</v>
      </c>
      <c r="M175">
        <v>172</v>
      </c>
      <c r="N175">
        <v>2015</v>
      </c>
    </row>
    <row r="176" spans="5:14" x14ac:dyDescent="0.25">
      <c r="E176">
        <v>175</v>
      </c>
      <c r="I176" s="41">
        <v>3618</v>
      </c>
      <c r="J176" s="42">
        <v>8</v>
      </c>
      <c r="K176" s="41" t="s">
        <v>37</v>
      </c>
      <c r="L176" t="str">
        <f>VLOOKUP(K176,COD_IES!H:I,2,0)</f>
        <v>TAL</v>
      </c>
      <c r="M176">
        <v>112</v>
      </c>
      <c r="N176">
        <v>2015</v>
      </c>
    </row>
    <row r="177" spans="5:14" x14ac:dyDescent="0.25">
      <c r="E177">
        <v>176</v>
      </c>
      <c r="I177" s="41">
        <v>12037</v>
      </c>
      <c r="J177" s="42">
        <v>5</v>
      </c>
      <c r="K177" s="41" t="s">
        <v>39</v>
      </c>
      <c r="L177" t="str">
        <f>VLOOKUP(K177,COD_IES!H:I,2,0)</f>
        <v>USC</v>
      </c>
      <c r="M177">
        <v>89</v>
      </c>
      <c r="N177">
        <v>2015</v>
      </c>
    </row>
    <row r="178" spans="5:14" x14ac:dyDescent="0.25">
      <c r="E178">
        <v>177</v>
      </c>
      <c r="I178" s="41">
        <v>3643</v>
      </c>
      <c r="J178" s="42">
        <v>9</v>
      </c>
      <c r="K178" s="41" t="s">
        <v>31</v>
      </c>
      <c r="L178" t="str">
        <f>VLOOKUP(K178,COD_IES!H:I,2,0)</f>
        <v>UBB</v>
      </c>
      <c r="M178">
        <v>60</v>
      </c>
      <c r="N178">
        <v>2015</v>
      </c>
    </row>
    <row r="179" spans="5:14" x14ac:dyDescent="0.25">
      <c r="E179">
        <v>178</v>
      </c>
      <c r="I179" s="41">
        <v>3656</v>
      </c>
      <c r="J179" s="42">
        <v>0</v>
      </c>
      <c r="K179" s="41" t="s">
        <v>31</v>
      </c>
      <c r="L179" t="str">
        <f>VLOOKUP(K179,COD_IES!H:I,2,0)</f>
        <v>UBB</v>
      </c>
      <c r="M179">
        <v>42</v>
      </c>
      <c r="N179">
        <v>2015</v>
      </c>
    </row>
    <row r="180" spans="5:14" x14ac:dyDescent="0.25">
      <c r="E180">
        <v>179</v>
      </c>
      <c r="I180" s="41">
        <v>4140</v>
      </c>
      <c r="J180" s="42">
        <v>8</v>
      </c>
      <c r="K180" s="41" t="s">
        <v>39</v>
      </c>
      <c r="L180" t="str">
        <f>VLOOKUP(K180,COD_IES!H:I,2,0)</f>
        <v>USC</v>
      </c>
      <c r="M180">
        <v>529</v>
      </c>
      <c r="N180">
        <v>2016</v>
      </c>
    </row>
    <row r="181" spans="5:14" x14ac:dyDescent="0.25">
      <c r="E181">
        <v>180</v>
      </c>
      <c r="I181" s="41">
        <v>3639</v>
      </c>
      <c r="J181" s="42">
        <v>0</v>
      </c>
      <c r="K181" s="41" t="s">
        <v>39</v>
      </c>
      <c r="L181" t="str">
        <f>VLOOKUP(K181,COD_IES!H:I,2,0)</f>
        <v>USC</v>
      </c>
      <c r="M181">
        <v>82</v>
      </c>
      <c r="N181">
        <v>2016</v>
      </c>
    </row>
    <row r="182" spans="5:14" x14ac:dyDescent="0.25">
      <c r="E182">
        <v>181</v>
      </c>
      <c r="I182" s="39">
        <v>5126</v>
      </c>
      <c r="J182" s="40">
        <v>8</v>
      </c>
      <c r="K182" s="39" t="s">
        <v>39</v>
      </c>
      <c r="L182" t="str">
        <f>VLOOKUP(K182,COD_IES!H:I,2,0)</f>
        <v>USC</v>
      </c>
      <c r="M182">
        <v>163</v>
      </c>
      <c r="N182">
        <v>2018</v>
      </c>
    </row>
    <row r="183" spans="5:14" x14ac:dyDescent="0.25">
      <c r="E183">
        <v>182</v>
      </c>
      <c r="I183" s="41">
        <v>3800</v>
      </c>
      <c r="J183" s="42">
        <v>8</v>
      </c>
      <c r="K183" s="41" t="s">
        <v>31</v>
      </c>
      <c r="L183" t="str">
        <f>VLOOKUP(K183,COD_IES!H:I,2,0)</f>
        <v>UBB</v>
      </c>
      <c r="M183">
        <v>24</v>
      </c>
      <c r="N183">
        <v>2015</v>
      </c>
    </row>
    <row r="184" spans="5:14" x14ac:dyDescent="0.25">
      <c r="E184">
        <v>183</v>
      </c>
      <c r="I184" s="41">
        <v>4560</v>
      </c>
      <c r="J184" s="42">
        <v>8</v>
      </c>
      <c r="K184" s="41" t="s">
        <v>39</v>
      </c>
      <c r="L184" t="str">
        <f>VLOOKUP(K184,COD_IES!H:I,2,0)</f>
        <v>USC</v>
      </c>
      <c r="M184">
        <v>110</v>
      </c>
      <c r="N184">
        <v>2015</v>
      </c>
    </row>
    <row r="185" spans="5:14" x14ac:dyDescent="0.25">
      <c r="E185">
        <v>184</v>
      </c>
      <c r="I185" s="41">
        <v>3823</v>
      </c>
      <c r="J185" s="42">
        <v>7</v>
      </c>
      <c r="K185" s="41" t="s">
        <v>31</v>
      </c>
      <c r="L185" t="str">
        <f>VLOOKUP(K185,COD_IES!H:I,2,0)</f>
        <v>UBB</v>
      </c>
      <c r="M185">
        <v>78</v>
      </c>
      <c r="N185">
        <v>2015</v>
      </c>
    </row>
    <row r="186" spans="5:14" x14ac:dyDescent="0.25">
      <c r="E186">
        <v>185</v>
      </c>
      <c r="I186" s="41">
        <v>3743</v>
      </c>
      <c r="J186" s="42">
        <v>5</v>
      </c>
      <c r="K186" s="41" t="s">
        <v>39</v>
      </c>
      <c r="L186" t="str">
        <f>VLOOKUP(K186,COD_IES!H:I,2,0)</f>
        <v>USC</v>
      </c>
      <c r="M186">
        <v>64</v>
      </c>
      <c r="N186">
        <v>2016</v>
      </c>
    </row>
    <row r="187" spans="5:14" x14ac:dyDescent="0.25">
      <c r="E187">
        <v>186</v>
      </c>
      <c r="I187" s="41">
        <v>3886</v>
      </c>
      <c r="J187" s="42">
        <v>5</v>
      </c>
      <c r="K187" s="41" t="s">
        <v>31</v>
      </c>
      <c r="L187" t="str">
        <f>VLOOKUP(K187,COD_IES!H:I,2,0)</f>
        <v>UBB</v>
      </c>
      <c r="M187">
        <v>48</v>
      </c>
      <c r="N187">
        <v>2015</v>
      </c>
    </row>
    <row r="188" spans="5:14" x14ac:dyDescent="0.25">
      <c r="E188">
        <v>187</v>
      </c>
      <c r="I188" s="39">
        <v>3887</v>
      </c>
      <c r="J188" s="40">
        <v>3</v>
      </c>
      <c r="K188" s="39" t="s">
        <v>31</v>
      </c>
      <c r="L188" t="str">
        <f>VLOOKUP(K188,COD_IES!H:I,2,0)</f>
        <v>UBB</v>
      </c>
      <c r="M188">
        <v>34</v>
      </c>
      <c r="N188">
        <v>2018</v>
      </c>
    </row>
    <row r="189" spans="5:14" x14ac:dyDescent="0.25">
      <c r="E189">
        <v>188</v>
      </c>
      <c r="I189" s="41">
        <v>7626</v>
      </c>
      <c r="J189" s="42">
        <v>0</v>
      </c>
      <c r="K189" s="41" t="s">
        <v>6</v>
      </c>
      <c r="L189" t="str">
        <f>VLOOKUP(K189,COD_IES!H:I,2,0)</f>
        <v>ULA</v>
      </c>
      <c r="M189">
        <v>258</v>
      </c>
      <c r="N189">
        <v>2016</v>
      </c>
    </row>
    <row r="190" spans="5:14" x14ac:dyDescent="0.25">
      <c r="E190">
        <v>189</v>
      </c>
      <c r="I190" s="41">
        <v>3909</v>
      </c>
      <c r="J190" s="42">
        <v>8</v>
      </c>
      <c r="K190" s="41" t="s">
        <v>31</v>
      </c>
      <c r="L190" t="str">
        <f>VLOOKUP(K190,COD_IES!H:I,2,0)</f>
        <v>UBB</v>
      </c>
      <c r="M190">
        <v>285</v>
      </c>
      <c r="N190">
        <v>2015</v>
      </c>
    </row>
    <row r="191" spans="5:14" x14ac:dyDescent="0.25">
      <c r="E191">
        <v>190</v>
      </c>
      <c r="I191" s="41">
        <v>3940</v>
      </c>
      <c r="J191" s="42">
        <v>3</v>
      </c>
      <c r="K191" s="41" t="s">
        <v>31</v>
      </c>
      <c r="L191" t="str">
        <f>VLOOKUP(K191,COD_IES!H:I,2,0)</f>
        <v>UBB</v>
      </c>
      <c r="M191">
        <v>241</v>
      </c>
      <c r="N191">
        <v>2015</v>
      </c>
    </row>
    <row r="192" spans="5:14" x14ac:dyDescent="0.25">
      <c r="E192">
        <v>191</v>
      </c>
      <c r="I192" s="41">
        <v>7973</v>
      </c>
      <c r="J192" s="42">
        <v>1</v>
      </c>
      <c r="K192" s="41" t="s">
        <v>16</v>
      </c>
      <c r="L192" t="str">
        <f>VLOOKUP(K192,COD_IES!H:I,2,0)</f>
        <v>AUS</v>
      </c>
      <c r="M192">
        <v>219</v>
      </c>
      <c r="N192">
        <v>2016</v>
      </c>
    </row>
    <row r="193" spans="5:14" x14ac:dyDescent="0.25">
      <c r="E193">
        <v>192</v>
      </c>
      <c r="I193" s="41">
        <v>4288</v>
      </c>
      <c r="J193" s="42">
        <v>9</v>
      </c>
      <c r="K193" s="41" t="s">
        <v>39</v>
      </c>
      <c r="L193" t="str">
        <f>VLOOKUP(K193,COD_IES!H:I,2,0)</f>
        <v>USC</v>
      </c>
      <c r="M193">
        <v>411</v>
      </c>
      <c r="N193">
        <v>2015</v>
      </c>
    </row>
    <row r="194" spans="5:14" x14ac:dyDescent="0.25">
      <c r="E194">
        <v>193</v>
      </c>
      <c r="I194" s="41">
        <v>3976</v>
      </c>
      <c r="J194" s="42">
        <v>4</v>
      </c>
      <c r="K194" s="41" t="s">
        <v>31</v>
      </c>
      <c r="L194" t="str">
        <f>VLOOKUP(K194,COD_IES!H:I,2,0)</f>
        <v>UBB</v>
      </c>
      <c r="M194">
        <v>200</v>
      </c>
      <c r="N194">
        <v>2015</v>
      </c>
    </row>
    <row r="195" spans="5:14" x14ac:dyDescent="0.25">
      <c r="E195">
        <v>194</v>
      </c>
      <c r="I195" s="41">
        <v>3941</v>
      </c>
      <c r="J195" s="42">
        <v>1</v>
      </c>
      <c r="K195" s="41" t="s">
        <v>39</v>
      </c>
      <c r="L195" t="str">
        <f>VLOOKUP(K195,COD_IES!H:I,2,0)</f>
        <v>USC</v>
      </c>
      <c r="M195">
        <v>61</v>
      </c>
      <c r="N195">
        <v>2016</v>
      </c>
    </row>
    <row r="196" spans="5:14" x14ac:dyDescent="0.25">
      <c r="E196">
        <v>195</v>
      </c>
      <c r="I196" s="41">
        <v>4025</v>
      </c>
      <c r="J196" s="42">
        <v>8</v>
      </c>
      <c r="K196" s="41" t="s">
        <v>31</v>
      </c>
      <c r="L196" t="str">
        <f>VLOOKUP(K196,COD_IES!H:I,2,0)</f>
        <v>UBB</v>
      </c>
      <c r="M196">
        <v>102</v>
      </c>
      <c r="N196">
        <v>2015</v>
      </c>
    </row>
    <row r="197" spans="5:14" x14ac:dyDescent="0.25">
      <c r="E197">
        <v>196</v>
      </c>
      <c r="I197" s="41">
        <v>4032</v>
      </c>
      <c r="J197" s="42">
        <v>0</v>
      </c>
      <c r="K197" s="41" t="s">
        <v>31</v>
      </c>
      <c r="L197" t="str">
        <f>VLOOKUP(K197,COD_IES!H:I,2,0)</f>
        <v>UBB</v>
      </c>
      <c r="M197">
        <v>62</v>
      </c>
      <c r="N197">
        <v>2015</v>
      </c>
    </row>
    <row r="198" spans="5:14" x14ac:dyDescent="0.25">
      <c r="E198">
        <v>197</v>
      </c>
      <c r="I198" s="41">
        <v>4049</v>
      </c>
      <c r="J198" s="42">
        <v>5</v>
      </c>
      <c r="K198" s="41" t="s">
        <v>31</v>
      </c>
      <c r="L198" t="str">
        <f>VLOOKUP(K198,COD_IES!H:I,2,0)</f>
        <v>UBB</v>
      </c>
      <c r="M198">
        <v>288</v>
      </c>
      <c r="N198">
        <v>2015</v>
      </c>
    </row>
    <row r="199" spans="5:14" x14ac:dyDescent="0.25">
      <c r="E199">
        <v>198</v>
      </c>
      <c r="I199" s="41">
        <v>4084</v>
      </c>
      <c r="J199" s="42">
        <v>3</v>
      </c>
      <c r="K199" s="41" t="s">
        <v>31</v>
      </c>
      <c r="L199" t="str">
        <f>VLOOKUP(K199,COD_IES!H:I,2,0)</f>
        <v>UBB</v>
      </c>
      <c r="M199">
        <v>41</v>
      </c>
      <c r="N199">
        <v>2015</v>
      </c>
    </row>
    <row r="200" spans="5:14" x14ac:dyDescent="0.25">
      <c r="E200">
        <v>199</v>
      </c>
      <c r="I200" s="41">
        <v>4102</v>
      </c>
      <c r="J200" s="42">
        <v>5</v>
      </c>
      <c r="K200" s="41" t="s">
        <v>31</v>
      </c>
      <c r="L200" t="str">
        <f>VLOOKUP(K200,COD_IES!H:I,2,0)</f>
        <v>UBB</v>
      </c>
      <c r="M200">
        <v>203</v>
      </c>
      <c r="N200">
        <v>2015</v>
      </c>
    </row>
    <row r="201" spans="5:14" x14ac:dyDescent="0.25">
      <c r="E201">
        <v>200</v>
      </c>
      <c r="I201" s="41">
        <v>4124</v>
      </c>
      <c r="J201" s="42">
        <v>6</v>
      </c>
      <c r="K201" s="41" t="s">
        <v>31</v>
      </c>
      <c r="L201" t="str">
        <f>VLOOKUP(K201,COD_IES!H:I,2,0)</f>
        <v>UBB</v>
      </c>
      <c r="M201">
        <v>83</v>
      </c>
      <c r="N201">
        <v>2015</v>
      </c>
    </row>
    <row r="202" spans="5:14" x14ac:dyDescent="0.25">
      <c r="E202">
        <v>201</v>
      </c>
      <c r="I202" s="41">
        <v>4897</v>
      </c>
      <c r="J202" s="42">
        <v>6</v>
      </c>
      <c r="K202" s="41" t="s">
        <v>39</v>
      </c>
      <c r="L202" t="str">
        <f>VLOOKUP(K202,COD_IES!H:I,2,0)</f>
        <v>USC</v>
      </c>
      <c r="M202">
        <v>228</v>
      </c>
      <c r="N202">
        <v>2015</v>
      </c>
    </row>
    <row r="203" spans="5:14" x14ac:dyDescent="0.25">
      <c r="E203">
        <v>202</v>
      </c>
      <c r="I203" s="41">
        <v>4141</v>
      </c>
      <c r="J203" s="42">
        <v>6</v>
      </c>
      <c r="K203" s="41" t="s">
        <v>31</v>
      </c>
      <c r="L203" t="str">
        <f>VLOOKUP(K203,COD_IES!H:I,2,0)</f>
        <v>UBB</v>
      </c>
      <c r="M203">
        <v>33</v>
      </c>
      <c r="N203">
        <v>2015</v>
      </c>
    </row>
    <row r="204" spans="5:14" x14ac:dyDescent="0.25">
      <c r="E204">
        <v>203</v>
      </c>
      <c r="I204" s="41">
        <v>18218</v>
      </c>
      <c r="J204" s="42">
        <v>4</v>
      </c>
      <c r="K204" s="41" t="s">
        <v>39</v>
      </c>
      <c r="L204" t="str">
        <f>VLOOKUP(K204,COD_IES!H:I,2,0)</f>
        <v>USC</v>
      </c>
      <c r="M204">
        <v>36</v>
      </c>
      <c r="N204">
        <v>2015</v>
      </c>
    </row>
    <row r="205" spans="5:14" x14ac:dyDescent="0.25">
      <c r="E205">
        <v>204</v>
      </c>
      <c r="I205" s="41">
        <v>5105</v>
      </c>
      <c r="J205" s="42">
        <v>5</v>
      </c>
      <c r="K205" s="41" t="s">
        <v>39</v>
      </c>
      <c r="L205" t="str">
        <f>VLOOKUP(K205,COD_IES!H:I,2,0)</f>
        <v>USC</v>
      </c>
      <c r="M205">
        <v>265</v>
      </c>
      <c r="N205">
        <v>2015</v>
      </c>
    </row>
    <row r="206" spans="5:14" x14ac:dyDescent="0.25">
      <c r="E206">
        <v>205</v>
      </c>
      <c r="I206" s="41">
        <v>22084</v>
      </c>
      <c r="J206" s="42">
        <v>1</v>
      </c>
      <c r="K206" s="41" t="s">
        <v>16</v>
      </c>
      <c r="L206" t="str">
        <f>VLOOKUP(K206,COD_IES!H:I,2,0)</f>
        <v>AUS</v>
      </c>
      <c r="M206">
        <v>31</v>
      </c>
      <c r="N206">
        <v>2015</v>
      </c>
    </row>
    <row r="207" spans="5:14" x14ac:dyDescent="0.25">
      <c r="E207">
        <v>206</v>
      </c>
      <c r="I207" s="41">
        <v>4309</v>
      </c>
      <c r="J207" s="42">
        <v>5</v>
      </c>
      <c r="K207" s="41" t="s">
        <v>11</v>
      </c>
      <c r="L207" t="str">
        <f>VLOOKUP(K207,COD_IES!H:I,2,0)</f>
        <v>UCO</v>
      </c>
      <c r="M207">
        <v>152</v>
      </c>
      <c r="N207">
        <v>2015</v>
      </c>
    </row>
    <row r="208" spans="5:14" x14ac:dyDescent="0.25">
      <c r="E208">
        <v>207</v>
      </c>
      <c r="I208" s="41">
        <v>4324</v>
      </c>
      <c r="J208" s="42">
        <v>9</v>
      </c>
      <c r="K208" s="41" t="s">
        <v>11</v>
      </c>
      <c r="L208" t="str">
        <f>VLOOKUP(K208,COD_IES!H:I,2,0)</f>
        <v>UCO</v>
      </c>
      <c r="M208">
        <v>89</v>
      </c>
      <c r="N208">
        <v>2015</v>
      </c>
    </row>
    <row r="209" spans="5:14" x14ac:dyDescent="0.25">
      <c r="E209">
        <v>208</v>
      </c>
      <c r="I209" s="39">
        <v>4331</v>
      </c>
      <c r="J209" s="40">
        <v>1</v>
      </c>
      <c r="K209" s="39" t="s">
        <v>11</v>
      </c>
      <c r="L209" t="str">
        <f>VLOOKUP(K209,COD_IES!H:I,2,0)</f>
        <v>UCO</v>
      </c>
      <c r="M209">
        <v>38</v>
      </c>
      <c r="N209">
        <v>2018</v>
      </c>
    </row>
    <row r="210" spans="5:14" x14ac:dyDescent="0.25">
      <c r="E210">
        <v>209</v>
      </c>
      <c r="I210" s="41">
        <v>4333</v>
      </c>
      <c r="J210" s="42">
        <v>8</v>
      </c>
      <c r="K210" s="41" t="s">
        <v>11</v>
      </c>
      <c r="L210" t="str">
        <f>VLOOKUP(K210,COD_IES!H:I,2,0)</f>
        <v>UCO</v>
      </c>
      <c r="M210">
        <v>45</v>
      </c>
      <c r="N210">
        <v>2015</v>
      </c>
    </row>
    <row r="211" spans="5:14" x14ac:dyDescent="0.25">
      <c r="E211">
        <v>210</v>
      </c>
      <c r="I211" s="41">
        <v>4353</v>
      </c>
      <c r="J211" s="42">
        <v>2</v>
      </c>
      <c r="K211" s="41" t="s">
        <v>11</v>
      </c>
      <c r="L211" t="str">
        <f>VLOOKUP(K211,COD_IES!H:I,2,0)</f>
        <v>UCO</v>
      </c>
      <c r="M211">
        <v>156</v>
      </c>
      <c r="N211">
        <v>2015</v>
      </c>
    </row>
    <row r="212" spans="5:14" x14ac:dyDescent="0.25">
      <c r="E212">
        <v>211</v>
      </c>
      <c r="I212" s="41">
        <v>4392</v>
      </c>
      <c r="J212" s="42">
        <v>3</v>
      </c>
      <c r="K212" s="41" t="s">
        <v>11</v>
      </c>
      <c r="L212" t="str">
        <f>VLOOKUP(K212,COD_IES!H:I,2,0)</f>
        <v>UCO</v>
      </c>
      <c r="M212">
        <v>31</v>
      </c>
      <c r="N212">
        <v>2015</v>
      </c>
    </row>
    <row r="213" spans="5:14" x14ac:dyDescent="0.25">
      <c r="E213">
        <v>212</v>
      </c>
      <c r="I213" s="41">
        <v>4408</v>
      </c>
      <c r="J213" s="42">
        <v>3</v>
      </c>
      <c r="K213" s="41" t="s">
        <v>11</v>
      </c>
      <c r="L213" t="str">
        <f>VLOOKUP(K213,COD_IES!H:I,2,0)</f>
        <v>UCO</v>
      </c>
      <c r="M213">
        <v>113</v>
      </c>
      <c r="N213">
        <v>2015</v>
      </c>
    </row>
    <row r="214" spans="5:14" x14ac:dyDescent="0.25">
      <c r="E214">
        <v>213</v>
      </c>
      <c r="I214" s="41">
        <v>4446</v>
      </c>
      <c r="J214" s="42">
        <v>6</v>
      </c>
      <c r="K214" s="41" t="s">
        <v>11</v>
      </c>
      <c r="L214" t="str">
        <f>VLOOKUP(K214,COD_IES!H:I,2,0)</f>
        <v>UCO</v>
      </c>
      <c r="M214">
        <v>96</v>
      </c>
      <c r="N214">
        <v>2015</v>
      </c>
    </row>
    <row r="215" spans="5:14" x14ac:dyDescent="0.25">
      <c r="E215">
        <v>214</v>
      </c>
      <c r="I215" s="41">
        <v>4451</v>
      </c>
      <c r="J215" s="42">
        <v>2</v>
      </c>
      <c r="K215" s="41" t="s">
        <v>11</v>
      </c>
      <c r="L215" t="str">
        <f>VLOOKUP(K215,COD_IES!H:I,2,0)</f>
        <v>UCO</v>
      </c>
      <c r="M215">
        <v>443</v>
      </c>
      <c r="N215">
        <v>2015</v>
      </c>
    </row>
    <row r="216" spans="5:14" x14ac:dyDescent="0.25">
      <c r="E216">
        <v>215</v>
      </c>
      <c r="I216" s="41">
        <v>4483</v>
      </c>
      <c r="J216" s="42">
        <v>0</v>
      </c>
      <c r="K216" s="41" t="s">
        <v>11</v>
      </c>
      <c r="L216" t="str">
        <f>VLOOKUP(K216,COD_IES!H:I,2,0)</f>
        <v>UCO</v>
      </c>
      <c r="M216">
        <v>579</v>
      </c>
      <c r="N216">
        <v>2015</v>
      </c>
    </row>
    <row r="217" spans="5:14" x14ac:dyDescent="0.25">
      <c r="E217">
        <v>216</v>
      </c>
      <c r="I217" s="41">
        <v>4500</v>
      </c>
      <c r="J217" s="42">
        <v>4</v>
      </c>
      <c r="K217" s="41" t="s">
        <v>31</v>
      </c>
      <c r="L217" t="str">
        <f>VLOOKUP(K217,COD_IES!H:I,2,0)</f>
        <v>UBB</v>
      </c>
      <c r="M217">
        <v>38</v>
      </c>
      <c r="N217">
        <v>2015</v>
      </c>
    </row>
    <row r="218" spans="5:14" x14ac:dyDescent="0.25">
      <c r="E218">
        <v>217</v>
      </c>
      <c r="I218" s="41">
        <v>4509</v>
      </c>
      <c r="J218" s="42">
        <v>8</v>
      </c>
      <c r="K218" s="41" t="s">
        <v>31</v>
      </c>
      <c r="L218" t="str">
        <f>VLOOKUP(K218,COD_IES!H:I,2,0)</f>
        <v>UBB</v>
      </c>
      <c r="M218">
        <v>43</v>
      </c>
      <c r="N218">
        <v>2015</v>
      </c>
    </row>
    <row r="219" spans="5:14" x14ac:dyDescent="0.25">
      <c r="E219">
        <v>218</v>
      </c>
      <c r="I219" s="41">
        <v>4535</v>
      </c>
      <c r="J219" s="42">
        <v>7</v>
      </c>
      <c r="K219" s="41" t="s">
        <v>11</v>
      </c>
      <c r="L219" t="str">
        <f>VLOOKUP(K219,COD_IES!H:I,2,0)</f>
        <v>UCO</v>
      </c>
      <c r="M219">
        <v>375</v>
      </c>
      <c r="N219">
        <v>2016</v>
      </c>
    </row>
    <row r="220" spans="5:14" x14ac:dyDescent="0.25">
      <c r="E220">
        <v>219</v>
      </c>
      <c r="I220" s="41">
        <v>4536</v>
      </c>
      <c r="J220" s="42">
        <v>5</v>
      </c>
      <c r="K220" s="41" t="s">
        <v>11</v>
      </c>
      <c r="L220" t="str">
        <f>VLOOKUP(K220,COD_IES!H:I,2,0)</f>
        <v>UCO</v>
      </c>
      <c r="M220">
        <v>308</v>
      </c>
      <c r="N220">
        <v>2016</v>
      </c>
    </row>
    <row r="221" spans="5:14" x14ac:dyDescent="0.25">
      <c r="E221">
        <v>220</v>
      </c>
      <c r="I221" s="39">
        <v>4559</v>
      </c>
      <c r="J221" s="40">
        <v>4</v>
      </c>
      <c r="K221" s="39" t="s">
        <v>11</v>
      </c>
      <c r="L221" t="str">
        <f>VLOOKUP(K221,COD_IES!H:I,2,0)</f>
        <v>UCO</v>
      </c>
      <c r="M221">
        <v>12</v>
      </c>
      <c r="N221">
        <v>2018</v>
      </c>
    </row>
    <row r="222" spans="5:14" x14ac:dyDescent="0.25">
      <c r="E222">
        <v>221</v>
      </c>
      <c r="I222" s="39">
        <v>4190</v>
      </c>
      <c r="J222" s="40">
        <v>4</v>
      </c>
      <c r="K222" s="39" t="s">
        <v>39</v>
      </c>
      <c r="L222" t="str">
        <f>VLOOKUP(K222,COD_IES!H:I,2,0)</f>
        <v>USC</v>
      </c>
      <c r="M222">
        <v>29</v>
      </c>
      <c r="N222">
        <v>2018</v>
      </c>
    </row>
    <row r="223" spans="5:14" x14ac:dyDescent="0.25">
      <c r="E223">
        <v>222</v>
      </c>
      <c r="I223" s="41">
        <v>4561</v>
      </c>
      <c r="J223" s="42">
        <v>6</v>
      </c>
      <c r="K223" s="41" t="s">
        <v>11</v>
      </c>
      <c r="L223" t="str">
        <f>VLOOKUP(K223,COD_IES!H:I,2,0)</f>
        <v>UCO</v>
      </c>
      <c r="M223">
        <v>18</v>
      </c>
      <c r="N223">
        <v>2015</v>
      </c>
    </row>
    <row r="224" spans="5:14" x14ac:dyDescent="0.25">
      <c r="E224">
        <v>223</v>
      </c>
      <c r="I224" s="39">
        <v>4577</v>
      </c>
      <c r="J224" s="40">
        <v>2</v>
      </c>
      <c r="K224" s="39" t="s">
        <v>11</v>
      </c>
      <c r="L224" t="str">
        <f>VLOOKUP(K224,COD_IES!H:I,2,0)</f>
        <v>UCO</v>
      </c>
      <c r="M224">
        <v>13</v>
      </c>
      <c r="N224">
        <v>2018</v>
      </c>
    </row>
    <row r="225" spans="5:14" x14ac:dyDescent="0.25">
      <c r="E225">
        <v>224</v>
      </c>
      <c r="I225" s="39">
        <v>4706</v>
      </c>
      <c r="J225" s="40">
        <v>6</v>
      </c>
      <c r="K225" s="39" t="s">
        <v>11</v>
      </c>
      <c r="L225" t="str">
        <f>VLOOKUP(K225,COD_IES!H:I,2,0)</f>
        <v>UCO</v>
      </c>
      <c r="M225">
        <v>86</v>
      </c>
      <c r="N225">
        <v>2018</v>
      </c>
    </row>
    <row r="226" spans="5:14" x14ac:dyDescent="0.25">
      <c r="E226">
        <v>225</v>
      </c>
      <c r="I226" s="41">
        <v>22151</v>
      </c>
      <c r="J226" s="42">
        <v>1</v>
      </c>
      <c r="K226" s="41" t="s">
        <v>6</v>
      </c>
      <c r="L226" t="str">
        <f>VLOOKUP(K226,COD_IES!H:I,2,0)</f>
        <v>ULA</v>
      </c>
      <c r="M226">
        <v>69</v>
      </c>
      <c r="N226">
        <v>2015</v>
      </c>
    </row>
    <row r="227" spans="5:14" x14ac:dyDescent="0.25">
      <c r="E227">
        <v>226</v>
      </c>
      <c r="I227" s="41">
        <v>6752</v>
      </c>
      <c r="J227" s="42">
        <v>0</v>
      </c>
      <c r="K227" s="41" t="s">
        <v>16</v>
      </c>
      <c r="L227" t="str">
        <f>VLOOKUP(K227,COD_IES!H:I,2,0)</f>
        <v>AUS</v>
      </c>
      <c r="M227">
        <v>363</v>
      </c>
      <c r="N227">
        <v>2016</v>
      </c>
    </row>
    <row r="228" spans="5:14" x14ac:dyDescent="0.25">
      <c r="E228">
        <v>227</v>
      </c>
      <c r="I228" s="41">
        <v>6755</v>
      </c>
      <c r="J228" s="42">
        <v>5</v>
      </c>
      <c r="K228" s="41" t="s">
        <v>16</v>
      </c>
      <c r="L228" t="str">
        <f>VLOOKUP(K228,COD_IES!H:I,2,0)</f>
        <v>AUS</v>
      </c>
      <c r="M228">
        <v>275</v>
      </c>
      <c r="N228">
        <v>2016</v>
      </c>
    </row>
    <row r="229" spans="5:14" x14ac:dyDescent="0.25">
      <c r="E229">
        <v>228</v>
      </c>
      <c r="I229" s="41">
        <v>4805</v>
      </c>
      <c r="J229" s="42">
        <v>4</v>
      </c>
      <c r="K229" s="41" t="s">
        <v>11</v>
      </c>
      <c r="L229" t="str">
        <f>VLOOKUP(K229,COD_IES!H:I,2,0)</f>
        <v>UCO</v>
      </c>
      <c r="M229">
        <v>177</v>
      </c>
      <c r="N229">
        <v>2015</v>
      </c>
    </row>
    <row r="230" spans="5:14" x14ac:dyDescent="0.25">
      <c r="E230">
        <v>229</v>
      </c>
      <c r="I230" s="41">
        <v>4870</v>
      </c>
      <c r="J230" s="42">
        <v>4</v>
      </c>
      <c r="K230" s="41" t="s">
        <v>11</v>
      </c>
      <c r="L230" t="str">
        <f>VLOOKUP(K230,COD_IES!H:I,2,0)</f>
        <v>UCO</v>
      </c>
      <c r="M230">
        <v>101</v>
      </c>
      <c r="N230">
        <v>2015</v>
      </c>
    </row>
    <row r="231" spans="5:14" x14ac:dyDescent="0.25">
      <c r="E231">
        <v>230</v>
      </c>
      <c r="I231" s="41">
        <v>5155</v>
      </c>
      <c r="J231" s="42">
        <v>1</v>
      </c>
      <c r="K231" s="41" t="s">
        <v>39</v>
      </c>
      <c r="L231" t="str">
        <f>VLOOKUP(K231,COD_IES!H:I,2,0)</f>
        <v>USC</v>
      </c>
      <c r="M231">
        <v>130</v>
      </c>
      <c r="N231">
        <v>2015</v>
      </c>
    </row>
    <row r="232" spans="5:14" x14ac:dyDescent="0.25">
      <c r="E232">
        <v>231</v>
      </c>
      <c r="I232" s="41">
        <v>4925</v>
      </c>
      <c r="J232" s="42">
        <v>5</v>
      </c>
      <c r="K232" s="41" t="s">
        <v>11</v>
      </c>
      <c r="L232" t="str">
        <f>VLOOKUP(K232,COD_IES!H:I,2,0)</f>
        <v>UCO</v>
      </c>
      <c r="M232">
        <v>173</v>
      </c>
      <c r="N232">
        <v>2015</v>
      </c>
    </row>
    <row r="233" spans="5:14" x14ac:dyDescent="0.25">
      <c r="E233">
        <v>232</v>
      </c>
      <c r="I233" s="41">
        <v>6853</v>
      </c>
      <c r="J233" s="42">
        <v>5</v>
      </c>
      <c r="K233" s="41" t="s">
        <v>16</v>
      </c>
      <c r="L233" t="str">
        <f>VLOOKUP(K233,COD_IES!H:I,2,0)</f>
        <v>AUS</v>
      </c>
      <c r="M233">
        <v>32</v>
      </c>
      <c r="N233">
        <v>2015</v>
      </c>
    </row>
    <row r="234" spans="5:14" x14ac:dyDescent="0.25">
      <c r="E234">
        <v>233</v>
      </c>
      <c r="I234" s="41">
        <v>6899</v>
      </c>
      <c r="J234" s="42">
        <v>3</v>
      </c>
      <c r="K234" s="41" t="s">
        <v>16</v>
      </c>
      <c r="L234" t="str">
        <f>VLOOKUP(K234,COD_IES!H:I,2,0)</f>
        <v>AUS</v>
      </c>
      <c r="M234">
        <v>71</v>
      </c>
      <c r="N234">
        <v>2015</v>
      </c>
    </row>
    <row r="235" spans="5:14" x14ac:dyDescent="0.25">
      <c r="E235">
        <v>234</v>
      </c>
      <c r="I235" s="41">
        <v>4975</v>
      </c>
      <c r="J235" s="42">
        <v>1</v>
      </c>
      <c r="K235" s="41" t="s">
        <v>31</v>
      </c>
      <c r="L235" t="str">
        <f>VLOOKUP(K235,COD_IES!H:I,2,0)</f>
        <v>UBB</v>
      </c>
      <c r="M235">
        <v>60</v>
      </c>
      <c r="N235">
        <v>2015</v>
      </c>
    </row>
    <row r="236" spans="5:14" x14ac:dyDescent="0.25">
      <c r="E236">
        <v>235</v>
      </c>
      <c r="I236" s="39">
        <v>22415</v>
      </c>
      <c r="J236" s="40">
        <v>4</v>
      </c>
      <c r="K236" s="39" t="s">
        <v>16</v>
      </c>
      <c r="L236" t="str">
        <f>VLOOKUP(K236,COD_IES!H:I,2,0)</f>
        <v>AUS</v>
      </c>
      <c r="M236">
        <v>42</v>
      </c>
      <c r="N236">
        <v>2018</v>
      </c>
    </row>
    <row r="237" spans="5:14" x14ac:dyDescent="0.25">
      <c r="E237">
        <v>236</v>
      </c>
      <c r="I237" s="41">
        <v>4983</v>
      </c>
      <c r="J237" s="42">
        <v>2</v>
      </c>
      <c r="K237" s="41" t="s">
        <v>31</v>
      </c>
      <c r="L237" t="str">
        <f>VLOOKUP(K237,COD_IES!H:I,2,0)</f>
        <v>UBB</v>
      </c>
      <c r="M237">
        <v>87</v>
      </c>
      <c r="N237">
        <v>2016</v>
      </c>
    </row>
    <row r="238" spans="5:14" x14ac:dyDescent="0.25">
      <c r="E238">
        <v>237</v>
      </c>
      <c r="I238" s="39">
        <v>5002</v>
      </c>
      <c r="J238" s="40">
        <v>4</v>
      </c>
      <c r="K238" s="39" t="s">
        <v>31</v>
      </c>
      <c r="L238" t="str">
        <f>VLOOKUP(K238,COD_IES!H:I,2,0)</f>
        <v>UBB</v>
      </c>
      <c r="M238">
        <v>15</v>
      </c>
      <c r="N238">
        <v>2018</v>
      </c>
    </row>
    <row r="239" spans="5:14" x14ac:dyDescent="0.25">
      <c r="E239">
        <v>238</v>
      </c>
      <c r="I239" s="39">
        <v>22755</v>
      </c>
      <c r="J239" s="40">
        <v>2</v>
      </c>
      <c r="K239" s="39" t="s">
        <v>16</v>
      </c>
      <c r="L239" t="str">
        <f>VLOOKUP(K239,COD_IES!H:I,2,0)</f>
        <v>AUS</v>
      </c>
      <c r="M239">
        <v>88</v>
      </c>
      <c r="N239">
        <v>2018</v>
      </c>
    </row>
    <row r="240" spans="5:14" x14ac:dyDescent="0.25">
      <c r="E240">
        <v>239</v>
      </c>
      <c r="I240" s="41">
        <v>5057</v>
      </c>
      <c r="J240" s="42">
        <v>1</v>
      </c>
      <c r="K240" s="41" t="s">
        <v>31</v>
      </c>
      <c r="L240" t="str">
        <f>VLOOKUP(K240,COD_IES!H:I,2,0)</f>
        <v>UBB</v>
      </c>
      <c r="M240">
        <v>28</v>
      </c>
      <c r="N240">
        <v>2015</v>
      </c>
    </row>
    <row r="241" spans="5:14" x14ac:dyDescent="0.25">
      <c r="E241">
        <v>240</v>
      </c>
      <c r="I241" s="41">
        <v>5084</v>
      </c>
      <c r="J241" s="42">
        <v>9</v>
      </c>
      <c r="K241" s="41" t="s">
        <v>31</v>
      </c>
      <c r="L241" t="str">
        <f>VLOOKUP(K241,COD_IES!H:I,2,0)</f>
        <v>UBB</v>
      </c>
      <c r="M241">
        <v>583</v>
      </c>
      <c r="N241">
        <v>2015</v>
      </c>
    </row>
    <row r="242" spans="5:14" x14ac:dyDescent="0.25">
      <c r="E242">
        <v>241</v>
      </c>
      <c r="I242" s="39">
        <v>4949</v>
      </c>
      <c r="J242" s="40">
        <v>2</v>
      </c>
      <c r="K242" s="39" t="s">
        <v>39</v>
      </c>
      <c r="L242" t="str">
        <f>VLOOKUP(K242,COD_IES!H:I,2,0)</f>
        <v>USC</v>
      </c>
      <c r="M242">
        <v>53</v>
      </c>
      <c r="N242">
        <v>2018</v>
      </c>
    </row>
    <row r="243" spans="5:14" x14ac:dyDescent="0.25">
      <c r="E243">
        <v>242</v>
      </c>
      <c r="I243" s="41">
        <v>4195</v>
      </c>
      <c r="J243" s="42">
        <v>5</v>
      </c>
      <c r="K243" s="41" t="s">
        <v>39</v>
      </c>
      <c r="L243" t="str">
        <f>VLOOKUP(K243,COD_IES!H:I,2,0)</f>
        <v>USC</v>
      </c>
      <c r="M243">
        <v>39</v>
      </c>
      <c r="N243">
        <v>2015</v>
      </c>
    </row>
    <row r="244" spans="5:14" x14ac:dyDescent="0.25">
      <c r="E244">
        <v>243</v>
      </c>
      <c r="I244" s="41">
        <v>3802</v>
      </c>
      <c r="J244" s="42">
        <v>4</v>
      </c>
      <c r="K244" s="41" t="s">
        <v>39</v>
      </c>
      <c r="L244" t="str">
        <f>VLOOKUP(K244,COD_IES!H:I,2,0)</f>
        <v>USC</v>
      </c>
      <c r="M244">
        <v>83</v>
      </c>
      <c r="N244">
        <v>2016</v>
      </c>
    </row>
    <row r="245" spans="5:14" x14ac:dyDescent="0.25">
      <c r="E245">
        <v>244</v>
      </c>
      <c r="I245" s="41">
        <v>5215</v>
      </c>
      <c r="J245" s="42">
        <v>9</v>
      </c>
      <c r="K245" s="41" t="s">
        <v>40</v>
      </c>
      <c r="L245" t="str">
        <f>VLOOKUP(K245,COD_IES!H:I,2,0)</f>
        <v>UCT</v>
      </c>
      <c r="M245">
        <v>231</v>
      </c>
      <c r="N245">
        <v>2014</v>
      </c>
    </row>
    <row r="246" spans="5:14" x14ac:dyDescent="0.25">
      <c r="E246">
        <v>245</v>
      </c>
      <c r="I246" s="41">
        <v>8411</v>
      </c>
      <c r="J246" s="42">
        <v>5</v>
      </c>
      <c r="K246" s="41" t="s">
        <v>35</v>
      </c>
      <c r="L246" t="str">
        <f>VLOOKUP(K246,COD_IES!H:I,2,0)</f>
        <v>MAG</v>
      </c>
      <c r="M246">
        <v>120</v>
      </c>
      <c r="N246">
        <v>2015</v>
      </c>
    </row>
    <row r="247" spans="5:14" x14ac:dyDescent="0.25">
      <c r="E247">
        <v>246</v>
      </c>
      <c r="I247" s="41">
        <v>8427</v>
      </c>
      <c r="J247" s="42">
        <v>1</v>
      </c>
      <c r="K247" s="41" t="s">
        <v>35</v>
      </c>
      <c r="L247" t="str">
        <f>VLOOKUP(K247,COD_IES!H:I,2,0)</f>
        <v>MAG</v>
      </c>
      <c r="M247">
        <v>163</v>
      </c>
      <c r="N247">
        <v>2016</v>
      </c>
    </row>
    <row r="248" spans="5:14" x14ac:dyDescent="0.25">
      <c r="E248">
        <v>247</v>
      </c>
      <c r="I248" s="39">
        <v>15843</v>
      </c>
      <c r="J248" s="40">
        <v>7</v>
      </c>
      <c r="K248" s="39" t="s">
        <v>44</v>
      </c>
      <c r="L248" t="str">
        <f>VLOOKUP(K248,COD_IES!H:I,2,0)</f>
        <v>URO</v>
      </c>
      <c r="M248">
        <v>134</v>
      </c>
      <c r="N248">
        <v>2018</v>
      </c>
    </row>
    <row r="249" spans="5:14" x14ac:dyDescent="0.25">
      <c r="E249">
        <v>248</v>
      </c>
      <c r="I249" s="41">
        <v>5282</v>
      </c>
      <c r="J249" s="42">
        <v>5</v>
      </c>
      <c r="K249" s="41" t="s">
        <v>40</v>
      </c>
      <c r="L249" t="str">
        <f>VLOOKUP(K249,COD_IES!H:I,2,0)</f>
        <v>UCT</v>
      </c>
      <c r="M249">
        <v>361</v>
      </c>
      <c r="N249">
        <v>2014</v>
      </c>
    </row>
    <row r="250" spans="5:14" x14ac:dyDescent="0.25">
      <c r="E250">
        <v>249</v>
      </c>
      <c r="I250" s="41">
        <v>5323</v>
      </c>
      <c r="J250" s="42">
        <v>6</v>
      </c>
      <c r="K250" s="41" t="s">
        <v>33</v>
      </c>
      <c r="L250" t="str">
        <f>VLOOKUP(K250,COD_IES!H:I,2,0)</f>
        <v>FRO</v>
      </c>
      <c r="M250">
        <v>176</v>
      </c>
      <c r="N250">
        <v>2015</v>
      </c>
    </row>
    <row r="251" spans="5:14" x14ac:dyDescent="0.25">
      <c r="E251">
        <v>250</v>
      </c>
      <c r="I251" s="35">
        <v>108</v>
      </c>
      <c r="J251" s="36">
        <v>2</v>
      </c>
      <c r="K251" s="35" t="s">
        <v>25</v>
      </c>
      <c r="L251" t="str">
        <f>VLOOKUP(K251,COD_IES!H:I,2,0)</f>
        <v>UAP</v>
      </c>
      <c r="M251">
        <v>128</v>
      </c>
      <c r="N251">
        <v>2018</v>
      </c>
    </row>
    <row r="252" spans="5:14" x14ac:dyDescent="0.25">
      <c r="E252">
        <v>251</v>
      </c>
      <c r="I252" s="41">
        <v>5344</v>
      </c>
      <c r="J252" s="42">
        <v>9</v>
      </c>
      <c r="K252" s="41" t="s">
        <v>40</v>
      </c>
      <c r="L252" t="str">
        <f>VLOOKUP(K252,COD_IES!H:I,2,0)</f>
        <v>UCT</v>
      </c>
      <c r="M252">
        <v>240</v>
      </c>
      <c r="N252">
        <v>2014</v>
      </c>
    </row>
    <row r="253" spans="5:14" x14ac:dyDescent="0.25">
      <c r="E253">
        <v>252</v>
      </c>
      <c r="I253" s="41">
        <v>5374</v>
      </c>
      <c r="J253" s="42">
        <v>0</v>
      </c>
      <c r="K253" s="41" t="s">
        <v>40</v>
      </c>
      <c r="L253" t="str">
        <f>VLOOKUP(K253,COD_IES!H:I,2,0)</f>
        <v>UCT</v>
      </c>
      <c r="M253">
        <v>35</v>
      </c>
      <c r="N253">
        <v>2014</v>
      </c>
    </row>
    <row r="254" spans="5:14" x14ac:dyDescent="0.25">
      <c r="E254">
        <v>253</v>
      </c>
      <c r="I254" s="41">
        <v>1149</v>
      </c>
      <c r="J254" s="42">
        <v>5</v>
      </c>
      <c r="K254" s="41" t="s">
        <v>28</v>
      </c>
      <c r="L254" t="str">
        <f>VLOOKUP(K254,COD_IES!H:I,2,0)</f>
        <v>UPA</v>
      </c>
      <c r="M254">
        <v>24</v>
      </c>
      <c r="N254">
        <v>2015</v>
      </c>
    </row>
    <row r="255" spans="5:14" x14ac:dyDescent="0.25">
      <c r="E255">
        <v>254</v>
      </c>
      <c r="I255" s="41">
        <v>5394</v>
      </c>
      <c r="J255" s="42">
        <v>5</v>
      </c>
      <c r="K255" s="41" t="s">
        <v>40</v>
      </c>
      <c r="L255" t="str">
        <f>VLOOKUP(K255,COD_IES!H:I,2,0)</f>
        <v>UCT</v>
      </c>
      <c r="M255">
        <v>206</v>
      </c>
      <c r="N255">
        <v>2014</v>
      </c>
    </row>
    <row r="256" spans="5:14" x14ac:dyDescent="0.25">
      <c r="E256">
        <v>255</v>
      </c>
      <c r="I256" s="41">
        <v>5439</v>
      </c>
      <c r="J256" s="42">
        <v>9</v>
      </c>
      <c r="K256" s="41" t="s">
        <v>40</v>
      </c>
      <c r="L256" t="str">
        <f>VLOOKUP(K256,COD_IES!H:I,2,0)</f>
        <v>UCT</v>
      </c>
      <c r="M256">
        <v>127</v>
      </c>
      <c r="N256">
        <v>2014</v>
      </c>
    </row>
    <row r="257" spans="5:14" x14ac:dyDescent="0.25">
      <c r="E257">
        <v>256</v>
      </c>
      <c r="I257" s="41">
        <v>5507</v>
      </c>
      <c r="J257" s="42">
        <v>7</v>
      </c>
      <c r="K257" s="41" t="s">
        <v>33</v>
      </c>
      <c r="L257" t="str">
        <f>VLOOKUP(K257,COD_IES!H:I,2,0)</f>
        <v>FRO</v>
      </c>
      <c r="M257">
        <v>118</v>
      </c>
      <c r="N257">
        <v>2015</v>
      </c>
    </row>
    <row r="258" spans="5:14" x14ac:dyDescent="0.25">
      <c r="E258">
        <v>257</v>
      </c>
      <c r="I258" s="41">
        <v>1196</v>
      </c>
      <c r="J258" s="42">
        <v>7</v>
      </c>
      <c r="K258" s="41" t="s">
        <v>19</v>
      </c>
      <c r="L258" t="str">
        <f>VLOOKUP(K258,COD_IES!H:I,2,0)</f>
        <v>UVA</v>
      </c>
      <c r="M258">
        <v>195</v>
      </c>
      <c r="N258">
        <v>2015</v>
      </c>
    </row>
    <row r="259" spans="5:14" x14ac:dyDescent="0.25">
      <c r="E259">
        <v>258</v>
      </c>
      <c r="I259" s="39">
        <v>1199</v>
      </c>
      <c r="J259" s="40">
        <v>1</v>
      </c>
      <c r="K259" s="39" t="s">
        <v>19</v>
      </c>
      <c r="L259" t="str">
        <f>VLOOKUP(K259,COD_IES!H:I,2,0)</f>
        <v>UVA</v>
      </c>
      <c r="M259">
        <v>36</v>
      </c>
      <c r="N259">
        <v>2018</v>
      </c>
    </row>
    <row r="260" spans="5:14" x14ac:dyDescent="0.25">
      <c r="E260">
        <v>259</v>
      </c>
      <c r="I260" s="41">
        <v>1318</v>
      </c>
      <c r="J260" s="42">
        <v>8</v>
      </c>
      <c r="K260" s="41" t="s">
        <v>19</v>
      </c>
      <c r="L260" t="str">
        <f>VLOOKUP(K260,COD_IES!H:I,2,0)</f>
        <v>UVA</v>
      </c>
      <c r="M260">
        <v>62</v>
      </c>
      <c r="N260">
        <v>2015</v>
      </c>
    </row>
    <row r="261" spans="5:14" x14ac:dyDescent="0.25">
      <c r="E261">
        <v>260</v>
      </c>
      <c r="I261" s="39">
        <v>1366</v>
      </c>
      <c r="J261" s="40">
        <v>8</v>
      </c>
      <c r="K261" s="39" t="s">
        <v>28</v>
      </c>
      <c r="L261" t="str">
        <f>VLOOKUP(K261,COD_IES!H:I,2,0)</f>
        <v>UPA</v>
      </c>
      <c r="M261">
        <v>128</v>
      </c>
      <c r="N261">
        <v>2018</v>
      </c>
    </row>
    <row r="262" spans="5:14" x14ac:dyDescent="0.25">
      <c r="E262">
        <v>261</v>
      </c>
      <c r="I262" s="39">
        <v>5590</v>
      </c>
      <c r="J262" s="40">
        <v>5</v>
      </c>
      <c r="K262" s="39" t="s">
        <v>33</v>
      </c>
      <c r="L262" t="str">
        <f>VLOOKUP(K262,COD_IES!H:I,2,0)</f>
        <v>FRO</v>
      </c>
      <c r="M262">
        <v>7</v>
      </c>
      <c r="N262">
        <v>2018</v>
      </c>
    </row>
    <row r="263" spans="5:14" x14ac:dyDescent="0.25">
      <c r="E263">
        <v>262</v>
      </c>
      <c r="I263" s="41">
        <v>5613</v>
      </c>
      <c r="J263" s="42">
        <v>8</v>
      </c>
      <c r="K263" s="41" t="s">
        <v>40</v>
      </c>
      <c r="L263" t="str">
        <f>VLOOKUP(K263,COD_IES!H:I,2,0)</f>
        <v>UCT</v>
      </c>
      <c r="M263">
        <v>124</v>
      </c>
      <c r="N263">
        <v>2014</v>
      </c>
    </row>
    <row r="264" spans="5:14" x14ac:dyDescent="0.25">
      <c r="E264">
        <v>263</v>
      </c>
      <c r="I264" s="41">
        <v>5729</v>
      </c>
      <c r="J264" s="42">
        <v>0</v>
      </c>
      <c r="K264" s="41" t="s">
        <v>40</v>
      </c>
      <c r="L264" t="str">
        <f>VLOOKUP(K264,COD_IES!H:I,2,0)</f>
        <v>UCT</v>
      </c>
      <c r="M264">
        <v>36</v>
      </c>
      <c r="N264">
        <v>2014</v>
      </c>
    </row>
    <row r="265" spans="5:14" x14ac:dyDescent="0.25">
      <c r="E265">
        <v>264</v>
      </c>
      <c r="I265" s="41">
        <v>5823</v>
      </c>
      <c r="J265" s="42">
        <v>8</v>
      </c>
      <c r="K265" s="41" t="s">
        <v>40</v>
      </c>
      <c r="L265" t="str">
        <f>VLOOKUP(K265,COD_IES!H:I,2,0)</f>
        <v>UCT</v>
      </c>
      <c r="M265">
        <v>394</v>
      </c>
      <c r="N265">
        <v>2014</v>
      </c>
    </row>
    <row r="266" spans="5:14" x14ac:dyDescent="0.25">
      <c r="E266">
        <v>265</v>
      </c>
      <c r="I266" s="41">
        <v>5879</v>
      </c>
      <c r="J266" s="42">
        <v>3</v>
      </c>
      <c r="K266" s="41" t="s">
        <v>33</v>
      </c>
      <c r="L266" t="str">
        <f>VLOOKUP(K266,COD_IES!H:I,2,0)</f>
        <v>FRO</v>
      </c>
      <c r="M266">
        <v>141</v>
      </c>
      <c r="N266">
        <v>2015</v>
      </c>
    </row>
    <row r="267" spans="5:14" x14ac:dyDescent="0.25">
      <c r="E267">
        <v>266</v>
      </c>
      <c r="I267" s="41">
        <v>5957</v>
      </c>
      <c r="J267" s="42">
        <v>9</v>
      </c>
      <c r="K267" s="41" t="s">
        <v>40</v>
      </c>
      <c r="L267" t="str">
        <f>VLOOKUP(K267,COD_IES!H:I,2,0)</f>
        <v>UCT</v>
      </c>
      <c r="M267">
        <v>180</v>
      </c>
      <c r="N267">
        <v>2014</v>
      </c>
    </row>
    <row r="268" spans="5:14" x14ac:dyDescent="0.25">
      <c r="E268">
        <v>267</v>
      </c>
      <c r="I268" s="41">
        <v>5959</v>
      </c>
      <c r="J268" s="42">
        <v>5</v>
      </c>
      <c r="K268" s="41" t="s">
        <v>40</v>
      </c>
      <c r="L268" t="str">
        <f>VLOOKUP(K268,COD_IES!H:I,2,0)</f>
        <v>UCT</v>
      </c>
      <c r="M268">
        <v>38</v>
      </c>
      <c r="N268">
        <v>2014</v>
      </c>
    </row>
    <row r="269" spans="5:14" x14ac:dyDescent="0.25">
      <c r="E269">
        <v>268</v>
      </c>
      <c r="I269" s="41">
        <v>6007</v>
      </c>
      <c r="J269" s="42">
        <v>0</v>
      </c>
      <c r="K269" s="41" t="s">
        <v>33</v>
      </c>
      <c r="L269" t="str">
        <f>VLOOKUP(K269,COD_IES!H:I,2,0)</f>
        <v>FRO</v>
      </c>
      <c r="M269">
        <v>53</v>
      </c>
      <c r="N269">
        <v>2015</v>
      </c>
    </row>
    <row r="270" spans="5:14" x14ac:dyDescent="0.25">
      <c r="E270">
        <v>269</v>
      </c>
      <c r="I270" s="41">
        <v>6027</v>
      </c>
      <c r="J270" s="42">
        <v>5</v>
      </c>
      <c r="K270" s="41" t="s">
        <v>33</v>
      </c>
      <c r="L270" t="str">
        <f>VLOOKUP(K270,COD_IES!H:I,2,0)</f>
        <v>FRO</v>
      </c>
      <c r="M270">
        <v>49</v>
      </c>
      <c r="N270">
        <v>2015</v>
      </c>
    </row>
    <row r="271" spans="5:14" x14ac:dyDescent="0.25">
      <c r="E271">
        <v>270</v>
      </c>
      <c r="I271" s="41">
        <v>1516</v>
      </c>
      <c r="J271" s="42">
        <v>4</v>
      </c>
      <c r="K271" s="41" t="s">
        <v>13</v>
      </c>
      <c r="L271" t="str">
        <f>VLOOKUP(K271,COD_IES!H:I,2,0)</f>
        <v>FSM</v>
      </c>
      <c r="M271">
        <v>104</v>
      </c>
      <c r="N271">
        <v>2014</v>
      </c>
    </row>
    <row r="272" spans="5:14" x14ac:dyDescent="0.25">
      <c r="E272">
        <v>271</v>
      </c>
      <c r="I272" s="41">
        <v>6084</v>
      </c>
      <c r="J272" s="42">
        <v>4</v>
      </c>
      <c r="K272" s="41" t="s">
        <v>40</v>
      </c>
      <c r="L272" t="str">
        <f>VLOOKUP(K272,COD_IES!H:I,2,0)</f>
        <v>UCT</v>
      </c>
      <c r="M272">
        <v>217</v>
      </c>
      <c r="N272">
        <v>2014</v>
      </c>
    </row>
    <row r="273" spans="5:14" x14ac:dyDescent="0.25">
      <c r="E273">
        <v>272</v>
      </c>
      <c r="I273" s="39">
        <v>1518</v>
      </c>
      <c r="J273" s="40">
        <v>0</v>
      </c>
      <c r="K273" s="39" t="s">
        <v>12</v>
      </c>
      <c r="L273" t="str">
        <f>VLOOKUP(K273,COD_IES!H:I,2,0)</f>
        <v>UCV</v>
      </c>
      <c r="M273">
        <v>72</v>
      </c>
      <c r="N273">
        <v>2018</v>
      </c>
    </row>
    <row r="274" spans="5:14" x14ac:dyDescent="0.25">
      <c r="E274">
        <v>273</v>
      </c>
      <c r="I274" s="41">
        <v>6163</v>
      </c>
      <c r="J274" s="42">
        <v>8</v>
      </c>
      <c r="K274" s="41" t="s">
        <v>40</v>
      </c>
      <c r="L274" t="str">
        <f>VLOOKUP(K274,COD_IES!H:I,2,0)</f>
        <v>UCT</v>
      </c>
      <c r="M274">
        <v>211</v>
      </c>
      <c r="N274">
        <v>2014</v>
      </c>
    </row>
    <row r="275" spans="5:14" x14ac:dyDescent="0.25">
      <c r="E275">
        <v>274</v>
      </c>
      <c r="I275" s="41">
        <v>6230</v>
      </c>
      <c r="J275" s="42">
        <v>8</v>
      </c>
      <c r="K275" s="41" t="s">
        <v>40</v>
      </c>
      <c r="L275" t="str">
        <f>VLOOKUP(K275,COD_IES!H:I,2,0)</f>
        <v>UCT</v>
      </c>
      <c r="M275">
        <v>47</v>
      </c>
      <c r="N275">
        <v>2014</v>
      </c>
    </row>
    <row r="276" spans="5:14" x14ac:dyDescent="0.25">
      <c r="E276">
        <v>275</v>
      </c>
      <c r="I276" s="41">
        <v>6269</v>
      </c>
      <c r="J276" s="42">
        <v>3</v>
      </c>
      <c r="K276" s="41" t="s">
        <v>40</v>
      </c>
      <c r="L276" t="str">
        <f>VLOOKUP(K276,COD_IES!H:I,2,0)</f>
        <v>UCT</v>
      </c>
      <c r="M276">
        <v>105</v>
      </c>
      <c r="N276">
        <v>2014</v>
      </c>
    </row>
    <row r="277" spans="5:14" x14ac:dyDescent="0.25">
      <c r="E277">
        <v>276</v>
      </c>
      <c r="I277" s="41">
        <v>6270</v>
      </c>
      <c r="J277" s="42">
        <v>7</v>
      </c>
      <c r="K277" s="41" t="s">
        <v>40</v>
      </c>
      <c r="L277" t="str">
        <f>VLOOKUP(K277,COD_IES!H:I,2,0)</f>
        <v>UCT</v>
      </c>
      <c r="M277">
        <v>35</v>
      </c>
      <c r="N277">
        <v>2014</v>
      </c>
    </row>
    <row r="278" spans="5:14" x14ac:dyDescent="0.25">
      <c r="E278">
        <v>277</v>
      </c>
      <c r="I278" s="41">
        <v>1664</v>
      </c>
      <c r="J278" s="42">
        <v>0</v>
      </c>
      <c r="K278" s="41" t="s">
        <v>12</v>
      </c>
      <c r="L278" t="str">
        <f>VLOOKUP(K278,COD_IES!H:I,2,0)</f>
        <v>UCV</v>
      </c>
      <c r="M278">
        <v>152</v>
      </c>
      <c r="N278">
        <v>2016</v>
      </c>
    </row>
    <row r="279" spans="5:14" x14ac:dyDescent="0.25">
      <c r="E279">
        <v>278</v>
      </c>
      <c r="I279" s="41">
        <v>6348</v>
      </c>
      <c r="J279" s="42">
        <v>7</v>
      </c>
      <c r="K279" s="41" t="s">
        <v>33</v>
      </c>
      <c r="L279" t="str">
        <f>VLOOKUP(K279,COD_IES!H:I,2,0)</f>
        <v>FRO</v>
      </c>
      <c r="M279">
        <v>159</v>
      </c>
      <c r="N279">
        <v>2015</v>
      </c>
    </row>
    <row r="280" spans="5:14" x14ac:dyDescent="0.25">
      <c r="E280">
        <v>279</v>
      </c>
      <c r="I280" s="41">
        <v>6452</v>
      </c>
      <c r="J280" s="42">
        <v>1</v>
      </c>
      <c r="K280" s="41" t="s">
        <v>33</v>
      </c>
      <c r="L280" t="str">
        <f>VLOOKUP(K280,COD_IES!H:I,2,0)</f>
        <v>FRO</v>
      </c>
      <c r="M280">
        <v>92</v>
      </c>
      <c r="N280">
        <v>2015</v>
      </c>
    </row>
    <row r="281" spans="5:14" x14ac:dyDescent="0.25">
      <c r="E281">
        <v>280</v>
      </c>
      <c r="I281" s="41">
        <v>6497</v>
      </c>
      <c r="J281" s="42">
        <v>1</v>
      </c>
      <c r="K281" s="41" t="s">
        <v>40</v>
      </c>
      <c r="L281" t="str">
        <f>VLOOKUP(K281,COD_IES!H:I,2,0)</f>
        <v>UCT</v>
      </c>
      <c r="M281">
        <v>397</v>
      </c>
      <c r="N281">
        <v>2014</v>
      </c>
    </row>
    <row r="282" spans="5:14" x14ac:dyDescent="0.25">
      <c r="E282">
        <v>281</v>
      </c>
      <c r="I282" s="41">
        <v>1880</v>
      </c>
      <c r="J282" s="42">
        <v>5</v>
      </c>
      <c r="K282" s="41" t="s">
        <v>13</v>
      </c>
      <c r="L282" t="str">
        <f>VLOOKUP(K282,COD_IES!H:I,2,0)</f>
        <v>FSM</v>
      </c>
      <c r="M282">
        <v>66</v>
      </c>
      <c r="N282">
        <v>2014</v>
      </c>
    </row>
    <row r="283" spans="5:14" x14ac:dyDescent="0.25">
      <c r="E283">
        <v>282</v>
      </c>
      <c r="I283" s="41">
        <v>6585</v>
      </c>
      <c r="J283" s="42">
        <v>4</v>
      </c>
      <c r="K283" s="41" t="s">
        <v>40</v>
      </c>
      <c r="L283" t="str">
        <f>VLOOKUP(K283,COD_IES!H:I,2,0)</f>
        <v>UCT</v>
      </c>
      <c r="M283">
        <v>344</v>
      </c>
      <c r="N283">
        <v>2014</v>
      </c>
    </row>
    <row r="284" spans="5:14" x14ac:dyDescent="0.25">
      <c r="E284">
        <v>283</v>
      </c>
      <c r="I284" s="41">
        <v>6586</v>
      </c>
      <c r="J284" s="42">
        <v>2</v>
      </c>
      <c r="K284" s="41" t="s">
        <v>40</v>
      </c>
      <c r="L284" t="str">
        <f>VLOOKUP(K284,COD_IES!H:I,2,0)</f>
        <v>UCT</v>
      </c>
      <c r="M284">
        <v>41</v>
      </c>
      <c r="N284">
        <v>2014</v>
      </c>
    </row>
    <row r="285" spans="5:14" x14ac:dyDescent="0.25">
      <c r="E285">
        <v>284</v>
      </c>
      <c r="I285" s="39">
        <v>1884</v>
      </c>
      <c r="J285" s="40">
        <v>8</v>
      </c>
      <c r="K285" s="39" t="s">
        <v>47</v>
      </c>
      <c r="L285" t="str">
        <f>VLOOKUP(K285,COD_IES!H:I,2,0)</f>
        <v>IDU</v>
      </c>
      <c r="M285">
        <v>88</v>
      </c>
      <c r="N285">
        <v>2018</v>
      </c>
    </row>
    <row r="286" spans="5:14" x14ac:dyDescent="0.25">
      <c r="E286">
        <v>285</v>
      </c>
      <c r="I286" s="39">
        <v>1895</v>
      </c>
      <c r="J286" s="40">
        <v>3</v>
      </c>
      <c r="K286" s="39" t="s">
        <v>47</v>
      </c>
      <c r="L286" t="str">
        <f>VLOOKUP(K286,COD_IES!H:I,2,0)</f>
        <v>IDU</v>
      </c>
      <c r="M286">
        <v>39</v>
      </c>
      <c r="N286">
        <v>2018</v>
      </c>
    </row>
    <row r="287" spans="5:14" x14ac:dyDescent="0.25">
      <c r="E287">
        <v>286</v>
      </c>
      <c r="I287" s="41">
        <v>6708</v>
      </c>
      <c r="J287" s="42">
        <v>3</v>
      </c>
      <c r="K287" s="41" t="s">
        <v>40</v>
      </c>
      <c r="L287" t="str">
        <f>VLOOKUP(K287,COD_IES!H:I,2,0)</f>
        <v>UCT</v>
      </c>
      <c r="M287">
        <v>169</v>
      </c>
      <c r="N287">
        <v>2014</v>
      </c>
    </row>
    <row r="288" spans="5:14" x14ac:dyDescent="0.25">
      <c r="E288">
        <v>287</v>
      </c>
      <c r="I288" s="41">
        <v>1958</v>
      </c>
      <c r="J288" s="42">
        <v>5</v>
      </c>
      <c r="K288" s="41" t="s">
        <v>12</v>
      </c>
      <c r="L288" t="str">
        <f>VLOOKUP(K288,COD_IES!H:I,2,0)</f>
        <v>UCV</v>
      </c>
      <c r="M288">
        <v>140</v>
      </c>
      <c r="N288">
        <v>2015</v>
      </c>
    </row>
    <row r="289" spans="5:14" x14ac:dyDescent="0.25">
      <c r="E289">
        <v>288</v>
      </c>
      <c r="I289" s="39">
        <v>14206</v>
      </c>
      <c r="J289" s="40">
        <v>9</v>
      </c>
      <c r="K289" s="39" t="s">
        <v>28</v>
      </c>
      <c r="L289" t="str">
        <f>VLOOKUP(K289,COD_IES!H:I,2,0)</f>
        <v>UPA</v>
      </c>
      <c r="M289">
        <v>25</v>
      </c>
      <c r="N289">
        <v>2018</v>
      </c>
    </row>
    <row r="290" spans="5:14" x14ac:dyDescent="0.25">
      <c r="E290">
        <v>289</v>
      </c>
      <c r="I290" s="41">
        <v>6757</v>
      </c>
      <c r="J290" s="42">
        <v>1</v>
      </c>
      <c r="K290" s="41" t="s">
        <v>16</v>
      </c>
      <c r="L290" t="str">
        <f>VLOOKUP(K290,COD_IES!H:I,2,0)</f>
        <v>AUS</v>
      </c>
      <c r="M290">
        <v>48</v>
      </c>
      <c r="N290">
        <v>2015</v>
      </c>
    </row>
    <row r="291" spans="5:14" x14ac:dyDescent="0.25">
      <c r="E291">
        <v>290</v>
      </c>
      <c r="I291" s="39">
        <v>6846</v>
      </c>
      <c r="J291" s="40">
        <v>2</v>
      </c>
      <c r="K291" s="39" t="s">
        <v>16</v>
      </c>
      <c r="L291" t="str">
        <f>VLOOKUP(K291,COD_IES!H:I,2,0)</f>
        <v>AUS</v>
      </c>
      <c r="M291">
        <v>37</v>
      </c>
      <c r="N291">
        <v>2018</v>
      </c>
    </row>
    <row r="292" spans="5:14" x14ac:dyDescent="0.25">
      <c r="E292">
        <v>291</v>
      </c>
      <c r="I292" s="41">
        <v>14336</v>
      </c>
      <c r="J292" s="42">
        <v>7</v>
      </c>
      <c r="K292" s="41" t="s">
        <v>13</v>
      </c>
      <c r="L292" t="str">
        <f>VLOOKUP(K292,COD_IES!H:I,2,0)</f>
        <v>FSM</v>
      </c>
      <c r="M292">
        <v>78</v>
      </c>
      <c r="N292">
        <v>2014</v>
      </c>
    </row>
    <row r="293" spans="5:14" x14ac:dyDescent="0.25">
      <c r="E293">
        <v>292</v>
      </c>
      <c r="I293" s="41">
        <v>6897</v>
      </c>
      <c r="J293" s="42">
        <v>7</v>
      </c>
      <c r="K293" s="41" t="s">
        <v>16</v>
      </c>
      <c r="L293" t="str">
        <f>VLOOKUP(K293,COD_IES!H:I,2,0)</f>
        <v>AUS</v>
      </c>
      <c r="M293">
        <v>215</v>
      </c>
      <c r="N293">
        <v>2016</v>
      </c>
    </row>
    <row r="294" spans="5:14" x14ac:dyDescent="0.25">
      <c r="E294">
        <v>293</v>
      </c>
      <c r="I294" s="41">
        <v>14400</v>
      </c>
      <c r="J294" s="42">
        <v>2</v>
      </c>
      <c r="K294" s="41" t="s">
        <v>12</v>
      </c>
      <c r="L294" t="str">
        <f>VLOOKUP(K294,COD_IES!H:I,2,0)</f>
        <v>UCV</v>
      </c>
      <c r="M294">
        <v>127</v>
      </c>
      <c r="N294">
        <v>2015</v>
      </c>
    </row>
    <row r="295" spans="5:14" x14ac:dyDescent="0.25">
      <c r="E295">
        <v>294</v>
      </c>
      <c r="I295" s="41">
        <v>6929</v>
      </c>
      <c r="J295" s="42">
        <v>9</v>
      </c>
      <c r="K295" s="41" t="s">
        <v>16</v>
      </c>
      <c r="L295" t="str">
        <f>VLOOKUP(K295,COD_IES!H:I,2,0)</f>
        <v>AUS</v>
      </c>
      <c r="M295">
        <v>343</v>
      </c>
      <c r="N295">
        <v>2015</v>
      </c>
    </row>
    <row r="296" spans="5:14" x14ac:dyDescent="0.25">
      <c r="E296">
        <v>295</v>
      </c>
      <c r="I296" s="39">
        <v>6983</v>
      </c>
      <c r="J296" s="40">
        <v>3</v>
      </c>
      <c r="K296" s="39" t="s">
        <v>16</v>
      </c>
      <c r="L296" t="str">
        <f>VLOOKUP(K296,COD_IES!H:I,2,0)</f>
        <v>AUS</v>
      </c>
      <c r="M296">
        <v>21</v>
      </c>
      <c r="N296">
        <v>2018</v>
      </c>
    </row>
    <row r="297" spans="5:14" x14ac:dyDescent="0.25">
      <c r="E297">
        <v>296</v>
      </c>
      <c r="I297" s="41">
        <v>7015</v>
      </c>
      <c r="J297" s="42">
        <v>7</v>
      </c>
      <c r="K297" s="41" t="s">
        <v>16</v>
      </c>
      <c r="L297" t="str">
        <f>VLOOKUP(K297,COD_IES!H:I,2,0)</f>
        <v>AUS</v>
      </c>
      <c r="M297">
        <v>97</v>
      </c>
      <c r="N297">
        <v>2015</v>
      </c>
    </row>
    <row r="298" spans="5:14" x14ac:dyDescent="0.25">
      <c r="E298">
        <v>297</v>
      </c>
      <c r="I298" s="41">
        <v>7031</v>
      </c>
      <c r="J298" s="42">
        <v>9</v>
      </c>
      <c r="K298" s="41" t="s">
        <v>16</v>
      </c>
      <c r="L298" t="str">
        <f>VLOOKUP(K298,COD_IES!H:I,2,0)</f>
        <v>AUS</v>
      </c>
      <c r="M298">
        <v>51</v>
      </c>
      <c r="N298">
        <v>2015</v>
      </c>
    </row>
    <row r="299" spans="5:14" x14ac:dyDescent="0.25">
      <c r="E299">
        <v>298</v>
      </c>
      <c r="I299" s="41">
        <v>7049</v>
      </c>
      <c r="J299" s="42">
        <v>1</v>
      </c>
      <c r="K299" s="41" t="s">
        <v>16</v>
      </c>
      <c r="L299" t="str">
        <f>VLOOKUP(K299,COD_IES!H:I,2,0)</f>
        <v>AUS</v>
      </c>
      <c r="M299">
        <v>124</v>
      </c>
      <c r="N299">
        <v>2016</v>
      </c>
    </row>
    <row r="300" spans="5:14" x14ac:dyDescent="0.25">
      <c r="E300">
        <v>299</v>
      </c>
      <c r="I300" s="41">
        <v>7085</v>
      </c>
      <c r="J300" s="42">
        <v>8</v>
      </c>
      <c r="K300" s="41" t="s">
        <v>16</v>
      </c>
      <c r="L300" t="str">
        <f>VLOOKUP(K300,COD_IES!H:I,2,0)</f>
        <v>AUS</v>
      </c>
      <c r="M300">
        <v>14</v>
      </c>
      <c r="N300">
        <v>2015</v>
      </c>
    </row>
    <row r="301" spans="5:14" x14ac:dyDescent="0.25">
      <c r="E301">
        <v>300</v>
      </c>
      <c r="I301" s="41">
        <v>7135</v>
      </c>
      <c r="J301" s="42">
        <v>8</v>
      </c>
      <c r="K301" s="41" t="s">
        <v>16</v>
      </c>
      <c r="L301" t="str">
        <f>VLOOKUP(K301,COD_IES!H:I,2,0)</f>
        <v>AUS</v>
      </c>
      <c r="M301">
        <v>47</v>
      </c>
      <c r="N301">
        <v>2015</v>
      </c>
    </row>
    <row r="302" spans="5:14" x14ac:dyDescent="0.25">
      <c r="E302">
        <v>301</v>
      </c>
      <c r="I302" s="41">
        <v>7200</v>
      </c>
      <c r="J302" s="42">
        <v>1</v>
      </c>
      <c r="K302" s="41" t="s">
        <v>16</v>
      </c>
      <c r="L302" t="str">
        <f>VLOOKUP(K302,COD_IES!H:I,2,0)</f>
        <v>AUS</v>
      </c>
      <c r="M302">
        <v>367</v>
      </c>
      <c r="N302">
        <v>2015</v>
      </c>
    </row>
    <row r="303" spans="5:14" x14ac:dyDescent="0.25">
      <c r="E303">
        <v>302</v>
      </c>
      <c r="I303" s="41">
        <v>7240</v>
      </c>
      <c r="J303" s="42">
        <v>0</v>
      </c>
      <c r="K303" s="41" t="s">
        <v>16</v>
      </c>
      <c r="L303" t="str">
        <f>VLOOKUP(K303,COD_IES!H:I,2,0)</f>
        <v>AUS</v>
      </c>
      <c r="M303">
        <v>35</v>
      </c>
      <c r="N303">
        <v>2015</v>
      </c>
    </row>
    <row r="304" spans="5:14" x14ac:dyDescent="0.25">
      <c r="E304">
        <v>303</v>
      </c>
      <c r="I304" s="41">
        <v>7299</v>
      </c>
      <c r="J304" s="42">
        <v>0</v>
      </c>
      <c r="K304" s="41" t="s">
        <v>16</v>
      </c>
      <c r="L304" t="str">
        <f>VLOOKUP(K304,COD_IES!H:I,2,0)</f>
        <v>AUS</v>
      </c>
      <c r="M304">
        <v>115</v>
      </c>
      <c r="N304">
        <v>2016</v>
      </c>
    </row>
    <row r="305" spans="5:14" x14ac:dyDescent="0.25">
      <c r="E305">
        <v>304</v>
      </c>
      <c r="I305" s="39">
        <v>14470</v>
      </c>
      <c r="J305" s="40">
        <v>3</v>
      </c>
      <c r="K305" s="39" t="s">
        <v>47</v>
      </c>
      <c r="L305" t="str">
        <f>VLOOKUP(K305,COD_IES!H:I,2,0)</f>
        <v>IDU</v>
      </c>
      <c r="M305">
        <v>109</v>
      </c>
      <c r="N305">
        <v>2018</v>
      </c>
    </row>
    <row r="306" spans="5:14" x14ac:dyDescent="0.25">
      <c r="E306">
        <v>305</v>
      </c>
      <c r="I306" s="41">
        <v>7328</v>
      </c>
      <c r="J306" s="42">
        <v>8</v>
      </c>
      <c r="K306" s="41" t="s">
        <v>6</v>
      </c>
      <c r="L306" t="str">
        <f>VLOOKUP(K306,COD_IES!H:I,2,0)</f>
        <v>ULA</v>
      </c>
      <c r="M306">
        <v>122</v>
      </c>
      <c r="N306">
        <v>2015</v>
      </c>
    </row>
    <row r="307" spans="5:14" x14ac:dyDescent="0.25">
      <c r="E307">
        <v>306</v>
      </c>
      <c r="I307" s="39">
        <v>7329</v>
      </c>
      <c r="J307" s="40">
        <v>6</v>
      </c>
      <c r="K307" s="39" t="s">
        <v>6</v>
      </c>
      <c r="L307" t="str">
        <f>VLOOKUP(K307,COD_IES!H:I,2,0)</f>
        <v>ULA</v>
      </c>
      <c r="M307">
        <v>218</v>
      </c>
      <c r="N307">
        <v>2018</v>
      </c>
    </row>
    <row r="308" spans="5:14" x14ac:dyDescent="0.25">
      <c r="E308">
        <v>307</v>
      </c>
      <c r="I308" s="41">
        <v>14720</v>
      </c>
      <c r="J308" s="42">
        <v>6</v>
      </c>
      <c r="K308" s="41" t="s">
        <v>13</v>
      </c>
      <c r="L308" t="str">
        <f>VLOOKUP(K308,COD_IES!H:I,2,0)</f>
        <v>FSM</v>
      </c>
      <c r="M308">
        <v>200</v>
      </c>
      <c r="N308">
        <v>2016</v>
      </c>
    </row>
    <row r="309" spans="5:14" x14ac:dyDescent="0.25">
      <c r="E309">
        <v>308</v>
      </c>
      <c r="I309" s="39">
        <v>3888</v>
      </c>
      <c r="J309" s="40">
        <v>1</v>
      </c>
      <c r="K309" s="39" t="s">
        <v>31</v>
      </c>
      <c r="L309" t="str">
        <f>VLOOKUP(K309,COD_IES!H:I,2,0)</f>
        <v>UBB</v>
      </c>
      <c r="M309">
        <v>19</v>
      </c>
      <c r="N309">
        <v>2018</v>
      </c>
    </row>
    <row r="310" spans="5:14" x14ac:dyDescent="0.25">
      <c r="E310">
        <v>309</v>
      </c>
      <c r="I310" s="41">
        <v>3961</v>
      </c>
      <c r="J310" s="42">
        <v>6</v>
      </c>
      <c r="K310" s="41" t="s">
        <v>39</v>
      </c>
      <c r="L310" t="str">
        <f>VLOOKUP(K310,COD_IES!H:I,2,0)</f>
        <v>USC</v>
      </c>
      <c r="M310">
        <v>147</v>
      </c>
      <c r="N310">
        <v>2015</v>
      </c>
    </row>
    <row r="311" spans="5:14" x14ac:dyDescent="0.25">
      <c r="E311">
        <v>310</v>
      </c>
      <c r="I311" s="41">
        <v>7505</v>
      </c>
      <c r="J311" s="42">
        <v>1</v>
      </c>
      <c r="K311" s="41" t="s">
        <v>16</v>
      </c>
      <c r="L311" t="str">
        <f>VLOOKUP(K311,COD_IES!H:I,2,0)</f>
        <v>AUS</v>
      </c>
      <c r="M311">
        <v>208</v>
      </c>
      <c r="N311">
        <v>2015</v>
      </c>
    </row>
    <row r="312" spans="5:14" x14ac:dyDescent="0.25">
      <c r="E312">
        <v>311</v>
      </c>
      <c r="I312" s="39">
        <v>7542</v>
      </c>
      <c r="J312" s="40">
        <v>6</v>
      </c>
      <c r="K312" s="39" t="s">
        <v>16</v>
      </c>
      <c r="L312" t="str">
        <f>VLOOKUP(K312,COD_IES!H:I,2,0)</f>
        <v>AUS</v>
      </c>
      <c r="M312">
        <v>34</v>
      </c>
      <c r="N312">
        <v>2018</v>
      </c>
    </row>
    <row r="313" spans="5:14" x14ac:dyDescent="0.25">
      <c r="E313">
        <v>312</v>
      </c>
      <c r="I313" s="41">
        <v>7544</v>
      </c>
      <c r="J313" s="42">
        <v>2</v>
      </c>
      <c r="K313" s="41" t="s">
        <v>16</v>
      </c>
      <c r="L313" t="str">
        <f>VLOOKUP(K313,COD_IES!H:I,2,0)</f>
        <v>AUS</v>
      </c>
      <c r="M313">
        <v>35</v>
      </c>
      <c r="N313">
        <v>2015</v>
      </c>
    </row>
    <row r="314" spans="5:14" x14ac:dyDescent="0.25">
      <c r="E314">
        <v>313</v>
      </c>
      <c r="I314" s="41">
        <v>7614</v>
      </c>
      <c r="J314" s="42">
        <v>7</v>
      </c>
      <c r="K314" s="41" t="s">
        <v>16</v>
      </c>
      <c r="L314" t="str">
        <f>VLOOKUP(K314,COD_IES!H:I,2,0)</f>
        <v>AUS</v>
      </c>
      <c r="M314">
        <v>35</v>
      </c>
      <c r="N314">
        <v>2015</v>
      </c>
    </row>
    <row r="315" spans="5:14" x14ac:dyDescent="0.25">
      <c r="E315">
        <v>314</v>
      </c>
      <c r="I315" s="41">
        <v>4948</v>
      </c>
      <c r="J315" s="42">
        <v>4</v>
      </c>
      <c r="K315" s="41" t="s">
        <v>39</v>
      </c>
      <c r="L315" t="str">
        <f>VLOOKUP(K315,COD_IES!H:I,2,0)</f>
        <v>USC</v>
      </c>
      <c r="M315">
        <v>135</v>
      </c>
      <c r="N315">
        <v>2015</v>
      </c>
    </row>
    <row r="316" spans="5:14" x14ac:dyDescent="0.25">
      <c r="E316">
        <v>315</v>
      </c>
      <c r="I316" s="39">
        <v>4707</v>
      </c>
      <c r="J316" s="40">
        <v>4</v>
      </c>
      <c r="K316" s="39" t="s">
        <v>11</v>
      </c>
      <c r="L316" t="str">
        <f>VLOOKUP(K316,COD_IES!H:I,2,0)</f>
        <v>UCO</v>
      </c>
      <c r="M316">
        <v>122</v>
      </c>
      <c r="N316">
        <v>2018</v>
      </c>
    </row>
    <row r="317" spans="5:14" x14ac:dyDescent="0.25">
      <c r="E317">
        <v>316</v>
      </c>
      <c r="I317" s="41">
        <v>7629</v>
      </c>
      <c r="J317" s="42">
        <v>5</v>
      </c>
      <c r="K317" s="41" t="s">
        <v>6</v>
      </c>
      <c r="L317" t="str">
        <f>VLOOKUP(K317,COD_IES!H:I,2,0)</f>
        <v>ULA</v>
      </c>
      <c r="M317">
        <v>254</v>
      </c>
      <c r="N317">
        <v>2016</v>
      </c>
    </row>
    <row r="318" spans="5:14" x14ac:dyDescent="0.25">
      <c r="E318">
        <v>317</v>
      </c>
      <c r="I318" s="41">
        <v>7651</v>
      </c>
      <c r="J318" s="42">
        <v>1</v>
      </c>
      <c r="K318" s="41" t="s">
        <v>6</v>
      </c>
      <c r="L318" t="str">
        <f>VLOOKUP(K318,COD_IES!H:I,2,0)</f>
        <v>ULA</v>
      </c>
      <c r="M318">
        <v>89</v>
      </c>
      <c r="N318">
        <v>2015</v>
      </c>
    </row>
    <row r="319" spans="5:14" x14ac:dyDescent="0.25">
      <c r="E319">
        <v>318</v>
      </c>
      <c r="I319" s="39">
        <v>7720</v>
      </c>
      <c r="J319" s="40">
        <v>8</v>
      </c>
      <c r="K319" s="39" t="s">
        <v>6</v>
      </c>
      <c r="L319" t="str">
        <f>VLOOKUP(K319,COD_IES!H:I,2,0)</f>
        <v>ULA</v>
      </c>
      <c r="M319">
        <v>151</v>
      </c>
      <c r="N319">
        <v>2018</v>
      </c>
    </row>
    <row r="320" spans="5:14" x14ac:dyDescent="0.25">
      <c r="E320">
        <v>319</v>
      </c>
      <c r="I320" s="41">
        <v>7722</v>
      </c>
      <c r="J320" s="42">
        <v>4</v>
      </c>
      <c r="K320" s="41" t="s">
        <v>6</v>
      </c>
      <c r="L320" t="str">
        <f>VLOOKUP(K320,COD_IES!H:I,2,0)</f>
        <v>ULA</v>
      </c>
      <c r="M320">
        <v>34</v>
      </c>
      <c r="N320">
        <v>2015</v>
      </c>
    </row>
    <row r="321" spans="5:14" x14ac:dyDescent="0.25">
      <c r="E321">
        <v>320</v>
      </c>
      <c r="I321" s="41">
        <v>7753</v>
      </c>
      <c r="J321" s="42">
        <v>4</v>
      </c>
      <c r="K321" s="41" t="s">
        <v>6</v>
      </c>
      <c r="L321" t="str">
        <f>VLOOKUP(K321,COD_IES!H:I,2,0)</f>
        <v>ULA</v>
      </c>
      <c r="M321">
        <v>50</v>
      </c>
      <c r="N321">
        <v>2015</v>
      </c>
    </row>
    <row r="322" spans="5:14" x14ac:dyDescent="0.25">
      <c r="E322">
        <v>321</v>
      </c>
      <c r="I322" s="41">
        <v>7772</v>
      </c>
      <c r="J322" s="42">
        <v>0</v>
      </c>
      <c r="K322" s="41" t="s">
        <v>6</v>
      </c>
      <c r="L322" t="str">
        <f>VLOOKUP(K322,COD_IES!H:I,2,0)</f>
        <v>ULA</v>
      </c>
      <c r="M322">
        <v>169</v>
      </c>
      <c r="N322">
        <v>2015</v>
      </c>
    </row>
    <row r="323" spans="5:14" x14ac:dyDescent="0.25">
      <c r="E323">
        <v>322</v>
      </c>
      <c r="I323" s="41">
        <v>7773</v>
      </c>
      <c r="J323" s="42">
        <v>9</v>
      </c>
      <c r="K323" s="41" t="s">
        <v>6</v>
      </c>
      <c r="L323" t="str">
        <f>VLOOKUP(K323,COD_IES!H:I,2,0)</f>
        <v>ULA</v>
      </c>
      <c r="M323">
        <v>48</v>
      </c>
      <c r="N323">
        <v>2016</v>
      </c>
    </row>
    <row r="324" spans="5:14" x14ac:dyDescent="0.25">
      <c r="E324">
        <v>323</v>
      </c>
      <c r="I324" s="41">
        <v>7775</v>
      </c>
      <c r="J324" s="42">
        <v>5</v>
      </c>
      <c r="K324" s="41" t="s">
        <v>6</v>
      </c>
      <c r="L324" t="str">
        <f>VLOOKUP(K324,COD_IES!H:I,2,0)</f>
        <v>ULA</v>
      </c>
      <c r="M324">
        <v>26</v>
      </c>
      <c r="N324">
        <v>2016</v>
      </c>
    </row>
    <row r="325" spans="5:14" x14ac:dyDescent="0.25">
      <c r="E325">
        <v>324</v>
      </c>
      <c r="I325" s="41">
        <v>7830</v>
      </c>
      <c r="J325" s="42">
        <v>1</v>
      </c>
      <c r="K325" s="41" t="s">
        <v>6</v>
      </c>
      <c r="L325" t="str">
        <f>VLOOKUP(K325,COD_IES!H:I,2,0)</f>
        <v>ULA</v>
      </c>
      <c r="M325">
        <v>68</v>
      </c>
      <c r="N325">
        <v>2016</v>
      </c>
    </row>
    <row r="326" spans="5:14" x14ac:dyDescent="0.25">
      <c r="E326">
        <v>325</v>
      </c>
      <c r="I326" s="41">
        <v>7941</v>
      </c>
      <c r="J326" s="42">
        <v>3</v>
      </c>
      <c r="K326" s="41" t="s">
        <v>6</v>
      </c>
      <c r="L326" t="str">
        <f>VLOOKUP(K326,COD_IES!H:I,2,0)</f>
        <v>ULA</v>
      </c>
      <c r="M326">
        <v>193</v>
      </c>
      <c r="N326">
        <v>2015</v>
      </c>
    </row>
    <row r="327" spans="5:14" x14ac:dyDescent="0.25">
      <c r="E327">
        <v>326</v>
      </c>
      <c r="I327" s="41">
        <v>7956</v>
      </c>
      <c r="J327" s="42">
        <v>1</v>
      </c>
      <c r="K327" s="41" t="s">
        <v>6</v>
      </c>
      <c r="L327" t="str">
        <f>VLOOKUP(K327,COD_IES!H:I,2,0)</f>
        <v>ULA</v>
      </c>
      <c r="M327">
        <v>150</v>
      </c>
      <c r="N327">
        <v>2015</v>
      </c>
    </row>
    <row r="328" spans="5:14" x14ac:dyDescent="0.25">
      <c r="E328">
        <v>327</v>
      </c>
      <c r="I328" s="41">
        <v>4709</v>
      </c>
      <c r="J328" s="42">
        <v>0</v>
      </c>
      <c r="K328" s="41" t="s">
        <v>11</v>
      </c>
      <c r="L328" t="str">
        <f>VLOOKUP(K328,COD_IES!H:I,2,0)</f>
        <v>UCO</v>
      </c>
      <c r="M328">
        <v>249</v>
      </c>
      <c r="N328">
        <v>2015</v>
      </c>
    </row>
    <row r="329" spans="5:14" x14ac:dyDescent="0.25">
      <c r="E329">
        <v>328</v>
      </c>
      <c r="I329" s="39">
        <v>8044</v>
      </c>
      <c r="J329" s="40">
        <v>6</v>
      </c>
      <c r="K329" s="39" t="s">
        <v>6</v>
      </c>
      <c r="L329" t="str">
        <f>VLOOKUP(K329,COD_IES!H:I,2,0)</f>
        <v>ULA</v>
      </c>
      <c r="M329">
        <v>57</v>
      </c>
      <c r="N329">
        <v>2018</v>
      </c>
    </row>
    <row r="330" spans="5:14" x14ac:dyDescent="0.25">
      <c r="E330">
        <v>329</v>
      </c>
      <c r="I330" s="41">
        <v>8111</v>
      </c>
      <c r="J330" s="42">
        <v>6</v>
      </c>
      <c r="K330" s="41" t="s">
        <v>6</v>
      </c>
      <c r="L330" t="str">
        <f>VLOOKUP(K330,COD_IES!H:I,2,0)</f>
        <v>ULA</v>
      </c>
      <c r="M330">
        <v>73</v>
      </c>
      <c r="N330">
        <v>2015</v>
      </c>
    </row>
    <row r="331" spans="5:14" x14ac:dyDescent="0.25">
      <c r="E331">
        <v>330</v>
      </c>
      <c r="I331" s="41">
        <v>8162</v>
      </c>
      <c r="J331" s="42">
        <v>0</v>
      </c>
      <c r="K331" s="41" t="s">
        <v>6</v>
      </c>
      <c r="L331" t="str">
        <f>VLOOKUP(K331,COD_IES!H:I,2,0)</f>
        <v>ULA</v>
      </c>
      <c r="M331">
        <v>115</v>
      </c>
      <c r="N331">
        <v>2015</v>
      </c>
    </row>
    <row r="332" spans="5:14" x14ac:dyDescent="0.25">
      <c r="E332">
        <v>331</v>
      </c>
      <c r="I332" s="41">
        <v>8174</v>
      </c>
      <c r="J332" s="42">
        <v>4</v>
      </c>
      <c r="K332" s="41" t="s">
        <v>6</v>
      </c>
      <c r="L332" t="str">
        <f>VLOOKUP(K332,COD_IES!H:I,2,0)</f>
        <v>ULA</v>
      </c>
      <c r="M332">
        <v>214</v>
      </c>
      <c r="N332">
        <v>2015</v>
      </c>
    </row>
    <row r="333" spans="5:14" x14ac:dyDescent="0.25">
      <c r="E333">
        <v>332</v>
      </c>
      <c r="I333" s="41">
        <v>8206</v>
      </c>
      <c r="J333" s="42">
        <v>6</v>
      </c>
      <c r="K333" s="41" t="s">
        <v>6</v>
      </c>
      <c r="L333" t="str">
        <f>VLOOKUP(K333,COD_IES!H:I,2,0)</f>
        <v>ULA</v>
      </c>
      <c r="M333">
        <v>74</v>
      </c>
      <c r="N333">
        <v>2015</v>
      </c>
    </row>
    <row r="334" spans="5:14" x14ac:dyDescent="0.25">
      <c r="E334">
        <v>333</v>
      </c>
      <c r="I334" s="41">
        <v>8309</v>
      </c>
      <c r="J334" s="42">
        <v>7</v>
      </c>
      <c r="K334" s="41" t="s">
        <v>6</v>
      </c>
      <c r="L334" t="str">
        <f>VLOOKUP(K334,COD_IES!H:I,2,0)</f>
        <v>ULA</v>
      </c>
      <c r="M334">
        <v>34</v>
      </c>
      <c r="N334">
        <v>2015</v>
      </c>
    </row>
    <row r="335" spans="5:14" x14ac:dyDescent="0.25">
      <c r="E335">
        <v>334</v>
      </c>
      <c r="I335" s="41">
        <v>8310</v>
      </c>
      <c r="J335" s="42">
        <v>0</v>
      </c>
      <c r="K335" s="41" t="s">
        <v>6</v>
      </c>
      <c r="L335" t="str">
        <f>VLOOKUP(K335,COD_IES!H:I,2,0)</f>
        <v>ULA</v>
      </c>
      <c r="M335">
        <v>60</v>
      </c>
      <c r="N335">
        <v>2016</v>
      </c>
    </row>
    <row r="336" spans="5:14" x14ac:dyDescent="0.25">
      <c r="E336">
        <v>335</v>
      </c>
      <c r="I336" s="41">
        <v>8331</v>
      </c>
      <c r="J336" s="42">
        <v>3</v>
      </c>
      <c r="K336" s="41" t="s">
        <v>6</v>
      </c>
      <c r="L336" t="str">
        <f>VLOOKUP(K336,COD_IES!H:I,2,0)</f>
        <v>ULA</v>
      </c>
      <c r="M336">
        <v>59</v>
      </c>
      <c r="N336">
        <v>2015</v>
      </c>
    </row>
    <row r="337" spans="5:14" x14ac:dyDescent="0.25">
      <c r="E337">
        <v>336</v>
      </c>
      <c r="I337" s="41">
        <v>8339</v>
      </c>
      <c r="J337" s="42">
        <v>9</v>
      </c>
      <c r="K337" s="41" t="s">
        <v>6</v>
      </c>
      <c r="L337" t="str">
        <f>VLOOKUP(K337,COD_IES!H:I,2,0)</f>
        <v>ULA</v>
      </c>
      <c r="M337">
        <v>35</v>
      </c>
      <c r="N337">
        <v>2015</v>
      </c>
    </row>
    <row r="338" spans="5:14" x14ac:dyDescent="0.25">
      <c r="E338">
        <v>337</v>
      </c>
      <c r="I338" s="41">
        <v>8345</v>
      </c>
      <c r="J338" s="42">
        <v>3</v>
      </c>
      <c r="K338" s="41" t="s">
        <v>16</v>
      </c>
      <c r="L338" t="str">
        <f>VLOOKUP(K338,COD_IES!H:I,2,0)</f>
        <v>AUS</v>
      </c>
      <c r="M338">
        <v>154</v>
      </c>
      <c r="N338">
        <v>2016</v>
      </c>
    </row>
    <row r="339" spans="5:14" x14ac:dyDescent="0.25">
      <c r="E339">
        <v>338</v>
      </c>
      <c r="I339" s="39">
        <v>8352</v>
      </c>
      <c r="J339" s="40">
        <v>6</v>
      </c>
      <c r="K339" s="39" t="s">
        <v>46</v>
      </c>
      <c r="L339" t="str">
        <f>VLOOKUP(K339,COD_IES!H:I,2,0)</f>
        <v>URY</v>
      </c>
      <c r="M339">
        <v>31</v>
      </c>
      <c r="N339">
        <v>2018</v>
      </c>
    </row>
    <row r="340" spans="5:14" x14ac:dyDescent="0.25">
      <c r="E340">
        <v>339</v>
      </c>
      <c r="I340" s="41">
        <v>4717</v>
      </c>
      <c r="J340" s="42">
        <v>1</v>
      </c>
      <c r="K340" s="41" t="s">
        <v>11</v>
      </c>
      <c r="L340" t="str">
        <f>VLOOKUP(K340,COD_IES!H:I,2,0)</f>
        <v>UCO</v>
      </c>
      <c r="M340">
        <v>49</v>
      </c>
      <c r="N340">
        <v>2015</v>
      </c>
    </row>
    <row r="341" spans="5:14" x14ac:dyDescent="0.25">
      <c r="E341">
        <v>340</v>
      </c>
      <c r="I341" s="41">
        <v>3871</v>
      </c>
      <c r="J341" s="42">
        <v>7</v>
      </c>
      <c r="K341" s="41" t="s">
        <v>39</v>
      </c>
      <c r="L341" t="str">
        <f>VLOOKUP(K341,COD_IES!H:I,2,0)</f>
        <v>USC</v>
      </c>
      <c r="M341">
        <v>138</v>
      </c>
      <c r="N341">
        <v>2015</v>
      </c>
    </row>
    <row r="342" spans="5:14" x14ac:dyDescent="0.25">
      <c r="E342">
        <v>341</v>
      </c>
      <c r="I342" s="39">
        <v>8391</v>
      </c>
      <c r="J342" s="40">
        <v>7</v>
      </c>
      <c r="K342" s="39" t="s">
        <v>46</v>
      </c>
      <c r="L342" t="str">
        <f>VLOOKUP(K342,COD_IES!H:I,2,0)</f>
        <v>URY</v>
      </c>
      <c r="M342">
        <v>11</v>
      </c>
      <c r="N342">
        <v>2018</v>
      </c>
    </row>
    <row r="343" spans="5:14" x14ac:dyDescent="0.25">
      <c r="E343">
        <v>342</v>
      </c>
      <c r="I343" s="41">
        <v>8392</v>
      </c>
      <c r="J343" s="42">
        <v>5</v>
      </c>
      <c r="K343" s="41" t="s">
        <v>16</v>
      </c>
      <c r="L343" t="str">
        <f>VLOOKUP(K343,COD_IES!H:I,2,0)</f>
        <v>AUS</v>
      </c>
      <c r="M343">
        <v>28</v>
      </c>
      <c r="N343">
        <v>2016</v>
      </c>
    </row>
    <row r="344" spans="5:14" x14ac:dyDescent="0.25">
      <c r="E344">
        <v>343</v>
      </c>
      <c r="I344" s="41">
        <v>8394</v>
      </c>
      <c r="J344" s="42">
        <v>1</v>
      </c>
      <c r="K344" s="41" t="s">
        <v>16</v>
      </c>
      <c r="L344" t="str">
        <f>VLOOKUP(K344,COD_IES!H:I,2,0)</f>
        <v>AUS</v>
      </c>
      <c r="M344">
        <v>91</v>
      </c>
      <c r="N344">
        <v>2016</v>
      </c>
    </row>
    <row r="345" spans="5:14" x14ac:dyDescent="0.25">
      <c r="E345">
        <v>344</v>
      </c>
      <c r="I345" s="41">
        <v>8403</v>
      </c>
      <c r="J345" s="42">
        <v>4</v>
      </c>
      <c r="K345" s="41" t="s">
        <v>16</v>
      </c>
      <c r="L345" t="str">
        <f>VLOOKUP(K345,COD_IES!H:I,2,0)</f>
        <v>AUS</v>
      </c>
      <c r="M345">
        <v>24</v>
      </c>
      <c r="N345">
        <v>2016</v>
      </c>
    </row>
    <row r="346" spans="5:14" x14ac:dyDescent="0.25">
      <c r="E346">
        <v>345</v>
      </c>
      <c r="I346" s="41">
        <v>5021</v>
      </c>
      <c r="J346" s="42">
        <v>0</v>
      </c>
      <c r="K346" s="41" t="s">
        <v>39</v>
      </c>
      <c r="L346" t="str">
        <f>VLOOKUP(K346,COD_IES!H:I,2,0)</f>
        <v>USC</v>
      </c>
      <c r="M346">
        <v>256</v>
      </c>
      <c r="N346">
        <v>2015</v>
      </c>
    </row>
    <row r="347" spans="5:14" x14ac:dyDescent="0.25">
      <c r="E347">
        <v>346</v>
      </c>
      <c r="I347" s="41">
        <v>8425</v>
      </c>
      <c r="J347" s="42">
        <v>5</v>
      </c>
      <c r="K347" s="41" t="s">
        <v>35</v>
      </c>
      <c r="L347" t="str">
        <f>VLOOKUP(K347,COD_IES!H:I,2,0)</f>
        <v>MAG</v>
      </c>
      <c r="M347">
        <v>236</v>
      </c>
      <c r="N347">
        <v>2015</v>
      </c>
    </row>
    <row r="348" spans="5:14" x14ac:dyDescent="0.25">
      <c r="E348">
        <v>347</v>
      </c>
      <c r="I348" s="39">
        <v>4977</v>
      </c>
      <c r="J348" s="40">
        <v>8</v>
      </c>
      <c r="K348" s="39" t="s">
        <v>31</v>
      </c>
      <c r="L348" t="str">
        <f>VLOOKUP(K348,COD_IES!H:I,2,0)</f>
        <v>UBB</v>
      </c>
      <c r="M348">
        <v>222</v>
      </c>
      <c r="N348">
        <v>2018</v>
      </c>
    </row>
    <row r="349" spans="5:14" x14ac:dyDescent="0.25">
      <c r="E349">
        <v>348</v>
      </c>
      <c r="I349" s="39">
        <v>8430</v>
      </c>
      <c r="J349" s="40">
        <v>1</v>
      </c>
      <c r="K349" s="39" t="s">
        <v>35</v>
      </c>
      <c r="L349" t="str">
        <f>VLOOKUP(K349,COD_IES!H:I,2,0)</f>
        <v>MAG</v>
      </c>
      <c r="M349">
        <v>34</v>
      </c>
      <c r="N349">
        <v>2018</v>
      </c>
    </row>
    <row r="350" spans="5:14" x14ac:dyDescent="0.25">
      <c r="E350">
        <v>349</v>
      </c>
      <c r="I350" s="41">
        <v>8474</v>
      </c>
      <c r="J350" s="42">
        <v>3</v>
      </c>
      <c r="K350" s="41" t="s">
        <v>35</v>
      </c>
      <c r="L350" t="str">
        <f>VLOOKUP(K350,COD_IES!H:I,2,0)</f>
        <v>MAG</v>
      </c>
      <c r="M350">
        <v>97</v>
      </c>
      <c r="N350">
        <v>2015</v>
      </c>
    </row>
    <row r="351" spans="5:14" x14ac:dyDescent="0.25">
      <c r="E351">
        <v>350</v>
      </c>
      <c r="I351" s="41">
        <v>8483</v>
      </c>
      <c r="J351" s="42">
        <v>2</v>
      </c>
      <c r="K351" s="41" t="s">
        <v>35</v>
      </c>
      <c r="L351" t="str">
        <f>VLOOKUP(K351,COD_IES!H:I,2,0)</f>
        <v>MAG</v>
      </c>
      <c r="M351">
        <v>40</v>
      </c>
      <c r="N351">
        <v>2015</v>
      </c>
    </row>
    <row r="352" spans="5:14" x14ac:dyDescent="0.25">
      <c r="E352">
        <v>351</v>
      </c>
      <c r="I352" s="41">
        <v>8490</v>
      </c>
      <c r="J352" s="42">
        <v>5</v>
      </c>
      <c r="K352" s="41" t="s">
        <v>20</v>
      </c>
      <c r="L352" t="str">
        <f>VLOOKUP(K352,COD_IES!H:I,2,0)</f>
        <v>UMC</v>
      </c>
      <c r="M352">
        <v>315</v>
      </c>
      <c r="N352">
        <v>2015</v>
      </c>
    </row>
    <row r="353" spans="5:14" x14ac:dyDescent="0.25">
      <c r="E353">
        <v>352</v>
      </c>
      <c r="I353" s="39">
        <v>8497</v>
      </c>
      <c r="J353" s="40">
        <v>2</v>
      </c>
      <c r="K353" s="39" t="s">
        <v>8</v>
      </c>
      <c r="L353" t="str">
        <f>VLOOKUP(K353,COD_IES!H:I,2,0)</f>
        <v>UCH</v>
      </c>
      <c r="M353">
        <v>74</v>
      </c>
      <c r="N353">
        <v>2018</v>
      </c>
    </row>
    <row r="354" spans="5:14" x14ac:dyDescent="0.25">
      <c r="E354">
        <v>353</v>
      </c>
      <c r="I354" s="41">
        <v>3742</v>
      </c>
      <c r="J354" s="42">
        <v>7</v>
      </c>
      <c r="K354" s="41" t="s">
        <v>39</v>
      </c>
      <c r="L354" t="str">
        <f>VLOOKUP(K354,COD_IES!H:I,2,0)</f>
        <v>USC</v>
      </c>
      <c r="M354">
        <v>399</v>
      </c>
      <c r="N354">
        <v>2016</v>
      </c>
    </row>
    <row r="355" spans="5:14" x14ac:dyDescent="0.25">
      <c r="E355">
        <v>354</v>
      </c>
      <c r="I355" s="41">
        <v>12006</v>
      </c>
      <c r="J355" s="42">
        <v>5</v>
      </c>
      <c r="K355" s="41" t="s">
        <v>31</v>
      </c>
      <c r="L355" t="str">
        <f>VLOOKUP(K355,COD_IES!H:I,2,0)</f>
        <v>UBB</v>
      </c>
      <c r="M355">
        <v>27</v>
      </c>
      <c r="N355">
        <v>2015</v>
      </c>
    </row>
    <row r="356" spans="5:14" x14ac:dyDescent="0.25">
      <c r="E356">
        <v>355</v>
      </c>
      <c r="I356" s="41">
        <v>12059</v>
      </c>
      <c r="J356" s="42">
        <v>6</v>
      </c>
      <c r="K356" s="41" t="s">
        <v>11</v>
      </c>
      <c r="L356" t="str">
        <f>VLOOKUP(K356,COD_IES!H:I,2,0)</f>
        <v>UCO</v>
      </c>
      <c r="M356">
        <v>56</v>
      </c>
      <c r="N356">
        <v>2015</v>
      </c>
    </row>
    <row r="357" spans="5:14" x14ac:dyDescent="0.25">
      <c r="E357">
        <v>356</v>
      </c>
      <c r="I357" s="41">
        <v>11400</v>
      </c>
      <c r="J357" s="42">
        <v>6</v>
      </c>
      <c r="K357" s="41" t="s">
        <v>39</v>
      </c>
      <c r="L357" t="str">
        <f>VLOOKUP(K357,COD_IES!H:I,2,0)</f>
        <v>USC</v>
      </c>
      <c r="M357">
        <v>111</v>
      </c>
      <c r="N357">
        <v>2015</v>
      </c>
    </row>
    <row r="358" spans="5:14" x14ac:dyDescent="0.25">
      <c r="E358">
        <v>357</v>
      </c>
      <c r="I358" s="41">
        <v>8506</v>
      </c>
      <c r="J358" s="42">
        <v>5</v>
      </c>
      <c r="K358" s="41" t="s">
        <v>15</v>
      </c>
      <c r="L358" t="str">
        <f>VLOOKUP(K358,COD_IES!H:I,2,0)</f>
        <v>USA</v>
      </c>
      <c r="M358">
        <v>270</v>
      </c>
      <c r="N358">
        <v>2014</v>
      </c>
    </row>
    <row r="359" spans="5:14" x14ac:dyDescent="0.25">
      <c r="E359">
        <v>358</v>
      </c>
      <c r="I359" s="41">
        <v>8507</v>
      </c>
      <c r="J359" s="42">
        <v>3</v>
      </c>
      <c r="K359" s="41" t="s">
        <v>42</v>
      </c>
      <c r="L359" t="str">
        <f>VLOOKUP(K359,COD_IES!H:I,2,0)</f>
        <v>UAH</v>
      </c>
      <c r="M359">
        <v>352</v>
      </c>
      <c r="N359">
        <v>2015</v>
      </c>
    </row>
    <row r="360" spans="5:14" x14ac:dyDescent="0.25">
      <c r="E360">
        <v>359</v>
      </c>
      <c r="I360" s="41">
        <v>8508</v>
      </c>
      <c r="J360" s="42">
        <v>1</v>
      </c>
      <c r="K360" s="41" t="s">
        <v>42</v>
      </c>
      <c r="L360" t="str">
        <f>VLOOKUP(K360,COD_IES!H:I,2,0)</f>
        <v>UAH</v>
      </c>
      <c r="M360">
        <v>114</v>
      </c>
      <c r="N360">
        <v>2015</v>
      </c>
    </row>
    <row r="361" spans="5:14" x14ac:dyDescent="0.25">
      <c r="E361">
        <v>360</v>
      </c>
      <c r="I361" s="41">
        <v>8812</v>
      </c>
      <c r="J361" s="42">
        <v>9</v>
      </c>
      <c r="K361" s="41" t="s">
        <v>47</v>
      </c>
      <c r="L361" t="str">
        <f>VLOOKUP(K361,COD_IES!H:I,2,0)</f>
        <v>IDU</v>
      </c>
      <c r="M361">
        <v>215</v>
      </c>
      <c r="N361">
        <v>2015</v>
      </c>
    </row>
    <row r="362" spans="5:14" x14ac:dyDescent="0.25">
      <c r="E362">
        <v>361</v>
      </c>
      <c r="I362" s="41">
        <v>8825</v>
      </c>
      <c r="J362" s="42">
        <v>0</v>
      </c>
      <c r="K362" s="41" t="s">
        <v>42</v>
      </c>
      <c r="L362" t="str">
        <f>VLOOKUP(K362,COD_IES!H:I,2,0)</f>
        <v>UAH</v>
      </c>
      <c r="M362">
        <v>164</v>
      </c>
      <c r="N362">
        <v>2015</v>
      </c>
    </row>
    <row r="363" spans="5:14" x14ac:dyDescent="0.25">
      <c r="E363">
        <v>362</v>
      </c>
      <c r="I363" s="41">
        <v>8928</v>
      </c>
      <c r="J363" s="42">
        <v>1</v>
      </c>
      <c r="K363" s="41" t="s">
        <v>20</v>
      </c>
      <c r="L363" t="str">
        <f>VLOOKUP(K363,COD_IES!H:I,2,0)</f>
        <v>UMC</v>
      </c>
      <c r="M363">
        <v>617</v>
      </c>
      <c r="N363">
        <v>2015</v>
      </c>
    </row>
    <row r="364" spans="5:14" x14ac:dyDescent="0.25">
      <c r="E364">
        <v>363</v>
      </c>
      <c r="I364" s="41">
        <v>18004</v>
      </c>
      <c r="J364" s="42">
        <v>1</v>
      </c>
      <c r="K364" s="41" t="s">
        <v>39</v>
      </c>
      <c r="L364" t="str">
        <f>VLOOKUP(K364,COD_IES!H:I,2,0)</f>
        <v>USC</v>
      </c>
      <c r="M364">
        <v>264</v>
      </c>
      <c r="N364">
        <v>2015</v>
      </c>
    </row>
    <row r="365" spans="5:14" x14ac:dyDescent="0.25">
      <c r="E365">
        <v>364</v>
      </c>
      <c r="I365" s="39">
        <v>18080</v>
      </c>
      <c r="J365" s="40">
        <v>7</v>
      </c>
      <c r="K365" s="39" t="s">
        <v>31</v>
      </c>
      <c r="L365" t="str">
        <f>VLOOKUP(K365,COD_IES!H:I,2,0)</f>
        <v>UBB</v>
      </c>
      <c r="M365">
        <v>75</v>
      </c>
      <c r="N365">
        <v>2018</v>
      </c>
    </row>
    <row r="366" spans="5:14" x14ac:dyDescent="0.25">
      <c r="E366">
        <v>365</v>
      </c>
      <c r="I366" s="41">
        <v>9061</v>
      </c>
      <c r="J366" s="42">
        <v>1</v>
      </c>
      <c r="K366" s="41" t="s">
        <v>22</v>
      </c>
      <c r="L366" t="str">
        <f>VLOOKUP(K366,COD_IES!H:I,2,0)</f>
        <v>UTM</v>
      </c>
      <c r="M366">
        <v>257</v>
      </c>
      <c r="N366">
        <v>2015</v>
      </c>
    </row>
    <row r="367" spans="5:14" x14ac:dyDescent="0.25">
      <c r="E367">
        <v>366</v>
      </c>
      <c r="I367" s="41">
        <v>2104</v>
      </c>
      <c r="J367" s="42">
        <v>0</v>
      </c>
      <c r="K367" s="41" t="s">
        <v>20</v>
      </c>
      <c r="L367" t="str">
        <f>VLOOKUP(K367,COD_IES!H:I,2,0)</f>
        <v>UMC</v>
      </c>
      <c r="M367">
        <v>786</v>
      </c>
      <c r="N367">
        <v>2016</v>
      </c>
    </row>
    <row r="368" spans="5:14" x14ac:dyDescent="0.25">
      <c r="E368">
        <v>367</v>
      </c>
      <c r="I368" s="41">
        <v>9077</v>
      </c>
      <c r="J368" s="42">
        <v>8</v>
      </c>
      <c r="K368" s="41" t="s">
        <v>9</v>
      </c>
      <c r="L368" t="str">
        <f>VLOOKUP(K368,COD_IES!H:I,2,0)</f>
        <v>PUC</v>
      </c>
      <c r="M368">
        <v>239</v>
      </c>
      <c r="N368">
        <v>2015</v>
      </c>
    </row>
    <row r="369" spans="5:14" x14ac:dyDescent="0.25">
      <c r="E369">
        <v>368</v>
      </c>
      <c r="I369" s="41">
        <v>2105</v>
      </c>
      <c r="J369" s="42">
        <v>9</v>
      </c>
      <c r="K369" s="41" t="s">
        <v>20</v>
      </c>
      <c r="L369" t="str">
        <f>VLOOKUP(K369,COD_IES!H:I,2,0)</f>
        <v>UMC</v>
      </c>
      <c r="M369">
        <v>604</v>
      </c>
      <c r="N369">
        <v>2016</v>
      </c>
    </row>
    <row r="370" spans="5:14" x14ac:dyDescent="0.25">
      <c r="E370">
        <v>369</v>
      </c>
      <c r="I370" s="39">
        <v>9088</v>
      </c>
      <c r="J370" s="40">
        <v>3</v>
      </c>
      <c r="K370" s="39" t="s">
        <v>22</v>
      </c>
      <c r="L370" t="str">
        <f>VLOOKUP(K370,COD_IES!H:I,2,0)</f>
        <v>UTM</v>
      </c>
      <c r="M370">
        <v>115</v>
      </c>
      <c r="N370">
        <v>2018</v>
      </c>
    </row>
    <row r="371" spans="5:14" x14ac:dyDescent="0.25">
      <c r="E371">
        <v>370</v>
      </c>
      <c r="I371" s="41">
        <v>2134</v>
      </c>
      <c r="J371" s="42">
        <v>2</v>
      </c>
      <c r="K371" s="41" t="s">
        <v>15</v>
      </c>
      <c r="L371" t="str">
        <f>VLOOKUP(K371,COD_IES!H:I,2,0)</f>
        <v>USA</v>
      </c>
      <c r="M371">
        <v>230</v>
      </c>
      <c r="N371">
        <v>2016</v>
      </c>
    </row>
    <row r="372" spans="5:14" x14ac:dyDescent="0.25">
      <c r="E372">
        <v>371</v>
      </c>
      <c r="I372" s="41">
        <v>9106</v>
      </c>
      <c r="J372" s="42">
        <v>5</v>
      </c>
      <c r="K372" s="41" t="s">
        <v>22</v>
      </c>
      <c r="L372" t="str">
        <f>VLOOKUP(K372,COD_IES!H:I,2,0)</f>
        <v>UTM</v>
      </c>
      <c r="M372">
        <v>311</v>
      </c>
      <c r="N372">
        <v>2016</v>
      </c>
    </row>
    <row r="373" spans="5:14" x14ac:dyDescent="0.25">
      <c r="E373">
        <v>372</v>
      </c>
      <c r="I373" s="41">
        <v>9285</v>
      </c>
      <c r="J373" s="42">
        <v>1</v>
      </c>
      <c r="K373" s="41" t="s">
        <v>47</v>
      </c>
      <c r="L373" t="str">
        <f>VLOOKUP(K373,COD_IES!H:I,2,0)</f>
        <v>IDU</v>
      </c>
      <c r="M373">
        <v>40</v>
      </c>
      <c r="N373">
        <v>2015</v>
      </c>
    </row>
    <row r="374" spans="5:14" x14ac:dyDescent="0.25">
      <c r="E374">
        <v>373</v>
      </c>
      <c r="I374" s="41">
        <v>9288</v>
      </c>
      <c r="J374" s="42">
        <v>6</v>
      </c>
      <c r="K374" s="41" t="s">
        <v>20</v>
      </c>
      <c r="L374" t="str">
        <f>VLOOKUP(K374,COD_IES!H:I,2,0)</f>
        <v>UMC</v>
      </c>
      <c r="M374">
        <v>55</v>
      </c>
      <c r="N374">
        <v>2015</v>
      </c>
    </row>
    <row r="375" spans="5:14" x14ac:dyDescent="0.25">
      <c r="E375">
        <v>374</v>
      </c>
      <c r="I375" s="41">
        <v>2443</v>
      </c>
      <c r="J375" s="42">
        <v>0</v>
      </c>
      <c r="K375" s="41" t="s">
        <v>22</v>
      </c>
      <c r="L375" t="str">
        <f>VLOOKUP(K375,COD_IES!H:I,2,0)</f>
        <v>UTM</v>
      </c>
      <c r="M375">
        <v>425</v>
      </c>
      <c r="N375">
        <v>2016</v>
      </c>
    </row>
    <row r="376" spans="5:14" x14ac:dyDescent="0.25">
      <c r="E376">
        <v>375</v>
      </c>
      <c r="I376" s="41">
        <v>9293</v>
      </c>
      <c r="J376" s="42">
        <v>2</v>
      </c>
      <c r="K376" s="41" t="s">
        <v>20</v>
      </c>
      <c r="L376" t="str">
        <f>VLOOKUP(K376,COD_IES!H:I,2,0)</f>
        <v>UMC</v>
      </c>
      <c r="M376">
        <v>61</v>
      </c>
      <c r="N376">
        <v>2015</v>
      </c>
    </row>
    <row r="377" spans="5:14" x14ac:dyDescent="0.25">
      <c r="E377">
        <v>376</v>
      </c>
      <c r="I377" s="41">
        <v>9405</v>
      </c>
      <c r="J377" s="42">
        <v>6</v>
      </c>
      <c r="K377" s="41" t="s">
        <v>9</v>
      </c>
      <c r="L377" t="str">
        <f>VLOOKUP(K377,COD_IES!H:I,2,0)</f>
        <v>PUC</v>
      </c>
      <c r="M377">
        <v>135</v>
      </c>
      <c r="N377">
        <v>2015</v>
      </c>
    </row>
    <row r="378" spans="5:14" x14ac:dyDescent="0.25">
      <c r="E378">
        <v>377</v>
      </c>
      <c r="I378" s="41">
        <v>9408</v>
      </c>
      <c r="J378" s="42">
        <v>0</v>
      </c>
      <c r="K378" s="41" t="s">
        <v>47</v>
      </c>
      <c r="L378" t="str">
        <f>VLOOKUP(K378,COD_IES!H:I,2,0)</f>
        <v>IDU</v>
      </c>
      <c r="M378">
        <v>168</v>
      </c>
      <c r="N378">
        <v>2015</v>
      </c>
    </row>
    <row r="379" spans="5:14" x14ac:dyDescent="0.25">
      <c r="E379">
        <v>378</v>
      </c>
      <c r="I379" s="41">
        <v>2552</v>
      </c>
      <c r="J379" s="42">
        <v>6</v>
      </c>
      <c r="K379" s="41" t="s">
        <v>44</v>
      </c>
      <c r="L379" t="str">
        <f>VLOOKUP(K379,COD_IES!H:I,2,0)</f>
        <v>URO</v>
      </c>
      <c r="M379">
        <v>594</v>
      </c>
      <c r="N379">
        <v>2016</v>
      </c>
    </row>
    <row r="380" spans="5:14" x14ac:dyDescent="0.25">
      <c r="E380">
        <v>379</v>
      </c>
      <c r="I380" s="41">
        <v>9410</v>
      </c>
      <c r="J380" s="42">
        <v>2</v>
      </c>
      <c r="K380" s="41" t="s">
        <v>47</v>
      </c>
      <c r="L380" t="str">
        <f>VLOOKUP(K380,COD_IES!H:I,2,0)</f>
        <v>IDU</v>
      </c>
      <c r="M380">
        <v>43</v>
      </c>
      <c r="N380">
        <v>2015</v>
      </c>
    </row>
    <row r="381" spans="5:14" x14ac:dyDescent="0.25">
      <c r="E381">
        <v>380</v>
      </c>
      <c r="I381" s="41">
        <v>9411</v>
      </c>
      <c r="J381" s="42">
        <v>0</v>
      </c>
      <c r="K381" s="41" t="s">
        <v>9</v>
      </c>
      <c r="L381" t="str">
        <f>VLOOKUP(K381,COD_IES!H:I,2,0)</f>
        <v>PUC</v>
      </c>
      <c r="M381">
        <v>112</v>
      </c>
      <c r="N381">
        <v>2015</v>
      </c>
    </row>
    <row r="382" spans="5:14" x14ac:dyDescent="0.25">
      <c r="E382">
        <v>381</v>
      </c>
      <c r="I382" s="41">
        <v>9581</v>
      </c>
      <c r="J382" s="42">
        <v>8</v>
      </c>
      <c r="K382" s="41" t="s">
        <v>9</v>
      </c>
      <c r="L382" t="str">
        <f>VLOOKUP(K382,COD_IES!H:I,2,0)</f>
        <v>PUC</v>
      </c>
      <c r="M382">
        <v>326</v>
      </c>
      <c r="N382">
        <v>2015</v>
      </c>
    </row>
    <row r="383" spans="5:14" x14ac:dyDescent="0.25">
      <c r="E383">
        <v>382</v>
      </c>
      <c r="I383" s="41">
        <v>9582</v>
      </c>
      <c r="J383" s="42">
        <v>6</v>
      </c>
      <c r="K383" s="41" t="s">
        <v>22</v>
      </c>
      <c r="L383" t="str">
        <f>VLOOKUP(K383,COD_IES!H:I,2,0)</f>
        <v>UTM</v>
      </c>
      <c r="M383">
        <v>88</v>
      </c>
      <c r="N383">
        <v>2015</v>
      </c>
    </row>
    <row r="384" spans="5:14" x14ac:dyDescent="0.25">
      <c r="E384">
        <v>383</v>
      </c>
      <c r="I384" s="41">
        <v>2865</v>
      </c>
      <c r="J384" s="42">
        <v>7</v>
      </c>
      <c r="K384" s="41" t="s">
        <v>38</v>
      </c>
      <c r="L384" t="str">
        <f>VLOOKUP(K384,COD_IES!H:I,2,0)</f>
        <v>UCM</v>
      </c>
      <c r="M384">
        <v>142</v>
      </c>
      <c r="N384">
        <v>2016</v>
      </c>
    </row>
    <row r="385" spans="5:14" x14ac:dyDescent="0.25">
      <c r="E385">
        <v>384</v>
      </c>
      <c r="I385" s="41">
        <v>9584</v>
      </c>
      <c r="J385" s="42">
        <v>2</v>
      </c>
      <c r="K385" s="41" t="s">
        <v>20</v>
      </c>
      <c r="L385" t="str">
        <f>VLOOKUP(K385,COD_IES!H:I,2,0)</f>
        <v>UMC</v>
      </c>
      <c r="M385">
        <v>105</v>
      </c>
      <c r="N385">
        <v>2016</v>
      </c>
    </row>
    <row r="386" spans="5:14" x14ac:dyDescent="0.25">
      <c r="E386">
        <v>385</v>
      </c>
      <c r="I386" s="41">
        <v>9587</v>
      </c>
      <c r="J386" s="42">
        <v>7</v>
      </c>
      <c r="K386" s="41" t="s">
        <v>8</v>
      </c>
      <c r="L386" t="str">
        <f>VLOOKUP(K386,COD_IES!H:I,2,0)</f>
        <v>UCH</v>
      </c>
      <c r="M386">
        <v>46</v>
      </c>
      <c r="N386">
        <v>2015</v>
      </c>
    </row>
    <row r="387" spans="5:14" x14ac:dyDescent="0.25">
      <c r="E387">
        <v>386</v>
      </c>
      <c r="I387" s="41">
        <v>9599</v>
      </c>
      <c r="J387" s="42">
        <v>0</v>
      </c>
      <c r="K387" s="41" t="s">
        <v>20</v>
      </c>
      <c r="L387" t="str">
        <f>VLOOKUP(K387,COD_IES!H:I,2,0)</f>
        <v>UMC</v>
      </c>
      <c r="M387">
        <v>116</v>
      </c>
      <c r="N387">
        <v>2015</v>
      </c>
    </row>
    <row r="388" spans="5:14" x14ac:dyDescent="0.25">
      <c r="E388">
        <v>387</v>
      </c>
      <c r="I388" s="41">
        <v>2908</v>
      </c>
      <c r="J388" s="42">
        <v>4</v>
      </c>
      <c r="K388" s="41" t="s">
        <v>38</v>
      </c>
      <c r="L388" t="str">
        <f>VLOOKUP(K388,COD_IES!H:I,2,0)</f>
        <v>UCM</v>
      </c>
      <c r="M388">
        <v>18</v>
      </c>
      <c r="N388">
        <v>2015</v>
      </c>
    </row>
    <row r="389" spans="5:14" x14ac:dyDescent="0.25">
      <c r="E389">
        <v>388</v>
      </c>
      <c r="I389" s="39">
        <v>9608</v>
      </c>
      <c r="J389" s="40">
        <v>3</v>
      </c>
      <c r="K389" s="39" t="s">
        <v>20</v>
      </c>
      <c r="L389" t="str">
        <f>VLOOKUP(K389,COD_IES!H:I,2,0)</f>
        <v>UMC</v>
      </c>
      <c r="M389">
        <v>37</v>
      </c>
      <c r="N389">
        <v>2018</v>
      </c>
    </row>
    <row r="390" spans="5:14" x14ac:dyDescent="0.25">
      <c r="E390">
        <v>389</v>
      </c>
      <c r="I390" s="41">
        <v>9688</v>
      </c>
      <c r="J390" s="42">
        <v>1</v>
      </c>
      <c r="K390" s="41" t="s">
        <v>43</v>
      </c>
      <c r="L390" t="str">
        <f>VLOOKUP(K390,COD_IES!H:I,2,0)</f>
        <v>UCS</v>
      </c>
      <c r="M390">
        <v>100</v>
      </c>
      <c r="N390">
        <v>2016</v>
      </c>
    </row>
    <row r="391" spans="5:14" x14ac:dyDescent="0.25">
      <c r="E391">
        <v>390</v>
      </c>
      <c r="I391" s="41">
        <v>9690</v>
      </c>
      <c r="J391" s="42">
        <v>3</v>
      </c>
      <c r="K391" s="41" t="s">
        <v>43</v>
      </c>
      <c r="L391" t="str">
        <f>VLOOKUP(K391,COD_IES!H:I,2,0)</f>
        <v>UCS</v>
      </c>
      <c r="M391">
        <v>37</v>
      </c>
      <c r="N391">
        <v>2016</v>
      </c>
    </row>
    <row r="392" spans="5:14" x14ac:dyDescent="0.25">
      <c r="E392">
        <v>391</v>
      </c>
      <c r="I392" s="39">
        <v>2934</v>
      </c>
      <c r="J392" s="40">
        <v>3</v>
      </c>
      <c r="K392" s="39" t="s">
        <v>38</v>
      </c>
      <c r="L392" t="str">
        <f>VLOOKUP(K392,COD_IES!H:I,2,0)</f>
        <v>UCM</v>
      </c>
      <c r="M392">
        <v>229</v>
      </c>
      <c r="N392">
        <v>2018</v>
      </c>
    </row>
    <row r="393" spans="5:14" x14ac:dyDescent="0.25">
      <c r="E393">
        <v>392</v>
      </c>
      <c r="I393" s="39">
        <v>2937</v>
      </c>
      <c r="J393" s="40">
        <v>8</v>
      </c>
      <c r="K393" s="39" t="s">
        <v>38</v>
      </c>
      <c r="L393" t="str">
        <f>VLOOKUP(K393,COD_IES!H:I,2,0)</f>
        <v>UCM</v>
      </c>
      <c r="M393">
        <v>124</v>
      </c>
      <c r="N393">
        <v>2018</v>
      </c>
    </row>
    <row r="394" spans="5:14" x14ac:dyDescent="0.25">
      <c r="E394">
        <v>393</v>
      </c>
      <c r="I394" s="41">
        <v>9701</v>
      </c>
      <c r="J394" s="42">
        <v>2</v>
      </c>
      <c r="K394" s="41" t="s">
        <v>20</v>
      </c>
      <c r="L394" t="str">
        <f>VLOOKUP(K394,COD_IES!H:I,2,0)</f>
        <v>UMC</v>
      </c>
      <c r="M394">
        <v>54</v>
      </c>
      <c r="N394">
        <v>2015</v>
      </c>
    </row>
    <row r="395" spans="5:14" x14ac:dyDescent="0.25">
      <c r="E395">
        <v>394</v>
      </c>
      <c r="I395" s="41">
        <v>9726</v>
      </c>
      <c r="J395" s="42">
        <v>8</v>
      </c>
      <c r="K395" s="41" t="s">
        <v>43</v>
      </c>
      <c r="L395" t="str">
        <f>VLOOKUP(K395,COD_IES!H:I,2,0)</f>
        <v>UCS</v>
      </c>
      <c r="M395">
        <v>30</v>
      </c>
      <c r="N395">
        <v>2015</v>
      </c>
    </row>
    <row r="396" spans="5:14" x14ac:dyDescent="0.25">
      <c r="E396">
        <v>395</v>
      </c>
      <c r="I396" s="41">
        <v>9861</v>
      </c>
      <c r="J396" s="42">
        <v>2</v>
      </c>
      <c r="K396" s="41" t="s">
        <v>15</v>
      </c>
      <c r="L396" t="str">
        <f>VLOOKUP(K396,COD_IES!H:I,2,0)</f>
        <v>USA</v>
      </c>
      <c r="M396">
        <v>87</v>
      </c>
      <c r="N396">
        <v>2014</v>
      </c>
    </row>
    <row r="397" spans="5:14" x14ac:dyDescent="0.25">
      <c r="E397">
        <v>396</v>
      </c>
      <c r="I397" s="41">
        <v>9862</v>
      </c>
      <c r="J397" s="42">
        <v>0</v>
      </c>
      <c r="K397" s="41" t="s">
        <v>15</v>
      </c>
      <c r="L397" t="str">
        <f>VLOOKUP(K397,COD_IES!H:I,2,0)</f>
        <v>USA</v>
      </c>
      <c r="M397">
        <v>182</v>
      </c>
      <c r="N397">
        <v>2014</v>
      </c>
    </row>
    <row r="398" spans="5:14" x14ac:dyDescent="0.25">
      <c r="E398">
        <v>397</v>
      </c>
      <c r="I398" s="41">
        <v>9863</v>
      </c>
      <c r="J398" s="42">
        <v>9</v>
      </c>
      <c r="K398" s="41" t="s">
        <v>15</v>
      </c>
      <c r="L398" t="str">
        <f>VLOOKUP(K398,COD_IES!H:I,2,0)</f>
        <v>USA</v>
      </c>
      <c r="M398">
        <v>148</v>
      </c>
      <c r="N398">
        <v>2014</v>
      </c>
    </row>
    <row r="399" spans="5:14" x14ac:dyDescent="0.25">
      <c r="E399">
        <v>398</v>
      </c>
      <c r="I399" s="41">
        <v>9864</v>
      </c>
      <c r="J399" s="42">
        <v>7</v>
      </c>
      <c r="K399" s="41" t="s">
        <v>15</v>
      </c>
      <c r="L399" t="str">
        <f>VLOOKUP(K399,COD_IES!H:I,2,0)</f>
        <v>USA</v>
      </c>
      <c r="M399">
        <v>124</v>
      </c>
      <c r="N399">
        <v>2015</v>
      </c>
    </row>
    <row r="400" spans="5:14" x14ac:dyDescent="0.25">
      <c r="E400">
        <v>399</v>
      </c>
      <c r="I400" s="41">
        <v>9865</v>
      </c>
      <c r="J400" s="42">
        <v>5</v>
      </c>
      <c r="K400" s="41" t="s">
        <v>43</v>
      </c>
      <c r="L400" t="str">
        <f>VLOOKUP(K400,COD_IES!H:I,2,0)</f>
        <v>UCS</v>
      </c>
      <c r="M400">
        <v>61</v>
      </c>
      <c r="N400">
        <v>2015</v>
      </c>
    </row>
    <row r="401" spans="5:14" x14ac:dyDescent="0.25">
      <c r="E401">
        <v>400</v>
      </c>
      <c r="I401" s="39">
        <v>9866</v>
      </c>
      <c r="J401" s="40">
        <v>3</v>
      </c>
      <c r="K401" s="39" t="s">
        <v>22</v>
      </c>
      <c r="L401" t="str">
        <f>VLOOKUP(K401,COD_IES!H:I,2,0)</f>
        <v>UTM</v>
      </c>
      <c r="M401">
        <v>123</v>
      </c>
      <c r="N401">
        <v>2018</v>
      </c>
    </row>
    <row r="402" spans="5:14" x14ac:dyDescent="0.25">
      <c r="E402">
        <v>401</v>
      </c>
      <c r="I402" s="41">
        <v>2940</v>
      </c>
      <c r="J402" s="42">
        <v>8</v>
      </c>
      <c r="K402" s="41" t="s">
        <v>38</v>
      </c>
      <c r="L402" t="str">
        <f>VLOOKUP(K402,COD_IES!H:I,2,0)</f>
        <v>UCM</v>
      </c>
      <c r="M402">
        <v>36</v>
      </c>
      <c r="N402">
        <v>2015</v>
      </c>
    </row>
    <row r="403" spans="5:14" x14ac:dyDescent="0.25">
      <c r="E403">
        <v>402</v>
      </c>
      <c r="I403" s="41">
        <v>9887</v>
      </c>
      <c r="J403" s="42">
        <v>6</v>
      </c>
      <c r="K403" s="41" t="s">
        <v>15</v>
      </c>
      <c r="L403" t="str">
        <f>VLOOKUP(K403,COD_IES!H:I,2,0)</f>
        <v>USA</v>
      </c>
      <c r="M403">
        <v>64</v>
      </c>
      <c r="N403">
        <v>2015</v>
      </c>
    </row>
    <row r="404" spans="5:14" x14ac:dyDescent="0.25">
      <c r="E404">
        <v>403</v>
      </c>
      <c r="I404" s="41">
        <v>9889</v>
      </c>
      <c r="J404" s="42">
        <v>2</v>
      </c>
      <c r="K404" s="41" t="s">
        <v>15</v>
      </c>
      <c r="L404" t="str">
        <f>VLOOKUP(K404,COD_IES!H:I,2,0)</f>
        <v>USA</v>
      </c>
      <c r="M404">
        <v>153</v>
      </c>
      <c r="N404">
        <v>2015</v>
      </c>
    </row>
    <row r="405" spans="5:14" x14ac:dyDescent="0.25">
      <c r="E405">
        <v>404</v>
      </c>
      <c r="I405" s="41">
        <v>9982</v>
      </c>
      <c r="J405" s="42">
        <v>1</v>
      </c>
      <c r="K405" s="41" t="s">
        <v>42</v>
      </c>
      <c r="L405" t="str">
        <f>VLOOKUP(K405,COD_IES!H:I,2,0)</f>
        <v>UAH</v>
      </c>
      <c r="M405">
        <v>326</v>
      </c>
      <c r="N405">
        <v>2016</v>
      </c>
    </row>
    <row r="406" spans="5:14" x14ac:dyDescent="0.25">
      <c r="E406">
        <v>405</v>
      </c>
      <c r="I406" s="39">
        <v>2974</v>
      </c>
      <c r="J406" s="40">
        <v>2</v>
      </c>
      <c r="K406" s="39" t="s">
        <v>38</v>
      </c>
      <c r="L406" t="str">
        <f>VLOOKUP(K406,COD_IES!H:I,2,0)</f>
        <v>UCM</v>
      </c>
      <c r="M406">
        <v>9</v>
      </c>
      <c r="N406">
        <v>2018</v>
      </c>
    </row>
    <row r="407" spans="5:14" x14ac:dyDescent="0.25">
      <c r="E407">
        <v>406</v>
      </c>
      <c r="I407" s="41">
        <v>10075</v>
      </c>
      <c r="J407" s="42">
        <v>7</v>
      </c>
      <c r="K407" s="41" t="s">
        <v>42</v>
      </c>
      <c r="L407" t="str">
        <f>VLOOKUP(K407,COD_IES!H:I,2,0)</f>
        <v>UAH</v>
      </c>
      <c r="M407">
        <v>121</v>
      </c>
      <c r="N407">
        <v>2015</v>
      </c>
    </row>
    <row r="408" spans="5:14" x14ac:dyDescent="0.25">
      <c r="E408">
        <v>407</v>
      </c>
      <c r="I408" s="41">
        <v>10076</v>
      </c>
      <c r="J408" s="42">
        <v>5</v>
      </c>
      <c r="K408" s="41" t="s">
        <v>15</v>
      </c>
      <c r="L408" t="str">
        <f>VLOOKUP(K408,COD_IES!H:I,2,0)</f>
        <v>USA</v>
      </c>
      <c r="M408">
        <v>271</v>
      </c>
      <c r="N408">
        <v>2014</v>
      </c>
    </row>
    <row r="409" spans="5:14" x14ac:dyDescent="0.25">
      <c r="E409">
        <v>408</v>
      </c>
      <c r="I409" s="41">
        <v>10077</v>
      </c>
      <c r="J409" s="42">
        <v>3</v>
      </c>
      <c r="K409" s="41" t="s">
        <v>15</v>
      </c>
      <c r="L409" t="str">
        <f>VLOOKUP(K409,COD_IES!H:I,2,0)</f>
        <v>USA</v>
      </c>
      <c r="M409">
        <v>188</v>
      </c>
      <c r="N409">
        <v>2014</v>
      </c>
    </row>
    <row r="410" spans="5:14" x14ac:dyDescent="0.25">
      <c r="E410">
        <v>409</v>
      </c>
      <c r="I410" s="41">
        <v>10091</v>
      </c>
      <c r="J410" s="42">
        <v>9</v>
      </c>
      <c r="K410" s="41" t="s">
        <v>8</v>
      </c>
      <c r="L410" t="str">
        <f>VLOOKUP(K410,COD_IES!H:I,2,0)</f>
        <v>UCH</v>
      </c>
      <c r="M410">
        <v>67</v>
      </c>
      <c r="N410">
        <v>2015</v>
      </c>
    </row>
    <row r="411" spans="5:14" x14ac:dyDescent="0.25">
      <c r="E411">
        <v>410</v>
      </c>
      <c r="I411" s="39">
        <v>10106</v>
      </c>
      <c r="J411" s="40">
        <v>0</v>
      </c>
      <c r="K411" s="39" t="s">
        <v>15</v>
      </c>
      <c r="L411" t="str">
        <f>VLOOKUP(K411,COD_IES!H:I,2,0)</f>
        <v>USA</v>
      </c>
      <c r="M411">
        <v>34</v>
      </c>
      <c r="N411">
        <v>2018</v>
      </c>
    </row>
    <row r="412" spans="5:14" x14ac:dyDescent="0.25">
      <c r="E412">
        <v>411</v>
      </c>
      <c r="I412" s="39">
        <v>2979</v>
      </c>
      <c r="J412" s="40">
        <v>3</v>
      </c>
      <c r="K412" s="39" t="s">
        <v>38</v>
      </c>
      <c r="L412" t="str">
        <f>VLOOKUP(K412,COD_IES!H:I,2,0)</f>
        <v>UCM</v>
      </c>
      <c r="M412">
        <v>12</v>
      </c>
      <c r="N412">
        <v>2018</v>
      </c>
    </row>
    <row r="413" spans="5:14" x14ac:dyDescent="0.25">
      <c r="E413">
        <v>412</v>
      </c>
      <c r="I413" s="41">
        <v>10130</v>
      </c>
      <c r="J413" s="42">
        <v>3</v>
      </c>
      <c r="K413" s="41" t="s">
        <v>8</v>
      </c>
      <c r="L413" t="str">
        <f>VLOOKUP(K413,COD_IES!H:I,2,0)</f>
        <v>UCH</v>
      </c>
      <c r="M413">
        <v>55</v>
      </c>
      <c r="N413">
        <v>2015</v>
      </c>
    </row>
    <row r="414" spans="5:14" x14ac:dyDescent="0.25">
      <c r="E414">
        <v>413</v>
      </c>
      <c r="I414" s="41">
        <v>10199</v>
      </c>
      <c r="J414" s="42">
        <v>0</v>
      </c>
      <c r="K414" s="41" t="s">
        <v>42</v>
      </c>
      <c r="L414" t="str">
        <f>VLOOKUP(K414,COD_IES!H:I,2,0)</f>
        <v>UAH</v>
      </c>
      <c r="M414">
        <v>131</v>
      </c>
      <c r="N414">
        <v>2015</v>
      </c>
    </row>
    <row r="415" spans="5:14" x14ac:dyDescent="0.25">
      <c r="E415">
        <v>414</v>
      </c>
      <c r="I415" s="41">
        <v>10248</v>
      </c>
      <c r="J415" s="42">
        <v>2</v>
      </c>
      <c r="K415" s="41" t="s">
        <v>42</v>
      </c>
      <c r="L415" t="str">
        <f>VLOOKUP(K415,COD_IES!H:I,2,0)</f>
        <v>UAH</v>
      </c>
      <c r="M415">
        <v>189</v>
      </c>
      <c r="N415">
        <v>2016</v>
      </c>
    </row>
    <row r="416" spans="5:14" x14ac:dyDescent="0.25">
      <c r="E416">
        <v>415</v>
      </c>
      <c r="I416" s="41">
        <v>10250</v>
      </c>
      <c r="J416" s="42">
        <v>4</v>
      </c>
      <c r="K416" s="41" t="s">
        <v>42</v>
      </c>
      <c r="L416" t="str">
        <f>VLOOKUP(K416,COD_IES!H:I,2,0)</f>
        <v>UAH</v>
      </c>
      <c r="M416">
        <v>70</v>
      </c>
      <c r="N416">
        <v>2015</v>
      </c>
    </row>
    <row r="417" spans="5:14" x14ac:dyDescent="0.25">
      <c r="E417">
        <v>416</v>
      </c>
      <c r="I417" s="41">
        <v>10254</v>
      </c>
      <c r="J417" s="42">
        <v>7</v>
      </c>
      <c r="K417" s="41" t="s">
        <v>42</v>
      </c>
      <c r="L417" t="str">
        <f>VLOOKUP(K417,COD_IES!H:I,2,0)</f>
        <v>UAH</v>
      </c>
      <c r="M417">
        <v>96</v>
      </c>
      <c r="N417">
        <v>2015</v>
      </c>
    </row>
    <row r="418" spans="5:14" x14ac:dyDescent="0.25">
      <c r="E418">
        <v>417</v>
      </c>
      <c r="I418" s="41">
        <v>10255</v>
      </c>
      <c r="J418" s="42">
        <v>5</v>
      </c>
      <c r="K418" s="41" t="s">
        <v>42</v>
      </c>
      <c r="L418" t="str">
        <f>VLOOKUP(K418,COD_IES!H:I,2,0)</f>
        <v>UAH</v>
      </c>
      <c r="M418">
        <v>347</v>
      </c>
      <c r="N418">
        <v>2016</v>
      </c>
    </row>
    <row r="419" spans="5:14" x14ac:dyDescent="0.25">
      <c r="E419">
        <v>418</v>
      </c>
      <c r="I419" s="41">
        <v>10269</v>
      </c>
      <c r="J419" s="42">
        <v>5</v>
      </c>
      <c r="K419" s="41" t="s">
        <v>42</v>
      </c>
      <c r="L419" t="str">
        <f>VLOOKUP(K419,COD_IES!H:I,2,0)</f>
        <v>UAH</v>
      </c>
      <c r="M419">
        <v>41</v>
      </c>
      <c r="N419">
        <v>2015</v>
      </c>
    </row>
    <row r="420" spans="5:14" x14ac:dyDescent="0.25">
      <c r="E420">
        <v>419</v>
      </c>
      <c r="I420" s="41">
        <v>10399</v>
      </c>
      <c r="J420" s="42">
        <v>3</v>
      </c>
      <c r="K420" s="41" t="s">
        <v>22</v>
      </c>
      <c r="L420" t="str">
        <f>VLOOKUP(K420,COD_IES!H:I,2,0)</f>
        <v>UTM</v>
      </c>
      <c r="M420">
        <v>424</v>
      </c>
      <c r="N420">
        <v>2016</v>
      </c>
    </row>
    <row r="421" spans="5:14" x14ac:dyDescent="0.25">
      <c r="E421">
        <v>420</v>
      </c>
      <c r="I421" s="39">
        <v>10405</v>
      </c>
      <c r="J421" s="40">
        <v>1</v>
      </c>
      <c r="K421" s="39" t="s">
        <v>22</v>
      </c>
      <c r="L421" t="str">
        <f>VLOOKUP(K421,COD_IES!H:I,2,0)</f>
        <v>UTM</v>
      </c>
      <c r="M421">
        <v>86</v>
      </c>
      <c r="N421">
        <v>2018</v>
      </c>
    </row>
    <row r="422" spans="5:14" x14ac:dyDescent="0.25">
      <c r="E422">
        <v>421</v>
      </c>
      <c r="I422" s="39">
        <v>10408</v>
      </c>
      <c r="J422" s="40">
        <v>6</v>
      </c>
      <c r="K422" s="39" t="s">
        <v>22</v>
      </c>
      <c r="L422" t="str">
        <f>VLOOKUP(K422,COD_IES!H:I,2,0)</f>
        <v>UTM</v>
      </c>
      <c r="M422">
        <v>87</v>
      </c>
      <c r="N422">
        <v>2018</v>
      </c>
    </row>
    <row r="423" spans="5:14" x14ac:dyDescent="0.25">
      <c r="E423">
        <v>422</v>
      </c>
      <c r="I423" s="41">
        <v>10419</v>
      </c>
      <c r="J423" s="42">
        <v>1</v>
      </c>
      <c r="K423" s="41" t="s">
        <v>43</v>
      </c>
      <c r="L423" t="str">
        <f>VLOOKUP(K423,COD_IES!H:I,2,0)</f>
        <v>UCS</v>
      </c>
      <c r="M423">
        <v>317</v>
      </c>
      <c r="N423">
        <v>2015</v>
      </c>
    </row>
    <row r="424" spans="5:14" x14ac:dyDescent="0.25">
      <c r="E424">
        <v>423</v>
      </c>
      <c r="I424" s="41">
        <v>10432</v>
      </c>
      <c r="J424" s="42">
        <v>9</v>
      </c>
      <c r="K424" s="41" t="s">
        <v>22</v>
      </c>
      <c r="L424" t="str">
        <f>VLOOKUP(K424,COD_IES!H:I,2,0)</f>
        <v>UTM</v>
      </c>
      <c r="M424">
        <v>196</v>
      </c>
      <c r="N424">
        <v>2015</v>
      </c>
    </row>
    <row r="425" spans="5:14" x14ac:dyDescent="0.25">
      <c r="E425">
        <v>424</v>
      </c>
      <c r="I425" s="41">
        <v>10452</v>
      </c>
      <c r="J425" s="42">
        <v>3</v>
      </c>
      <c r="K425" s="41" t="s">
        <v>43</v>
      </c>
      <c r="L425" t="str">
        <f>VLOOKUP(K425,COD_IES!H:I,2,0)</f>
        <v>UCS</v>
      </c>
      <c r="M425">
        <v>229</v>
      </c>
      <c r="N425">
        <v>2016</v>
      </c>
    </row>
    <row r="426" spans="5:14" x14ac:dyDescent="0.25">
      <c r="E426">
        <v>425</v>
      </c>
      <c r="I426" s="41">
        <v>3016</v>
      </c>
      <c r="J426" s="42">
        <v>3</v>
      </c>
      <c r="K426" s="41" t="s">
        <v>38</v>
      </c>
      <c r="L426" t="str">
        <f>VLOOKUP(K426,COD_IES!H:I,2,0)</f>
        <v>UCM</v>
      </c>
      <c r="M426">
        <v>60</v>
      </c>
      <c r="N426">
        <v>2015</v>
      </c>
    </row>
    <row r="427" spans="5:14" x14ac:dyDescent="0.25">
      <c r="E427">
        <v>426</v>
      </c>
      <c r="I427" s="41">
        <v>10455</v>
      </c>
      <c r="J427" s="42">
        <v>8</v>
      </c>
      <c r="K427" s="41" t="s">
        <v>43</v>
      </c>
      <c r="L427" t="str">
        <f>VLOOKUP(K427,COD_IES!H:I,2,0)</f>
        <v>UCS</v>
      </c>
      <c r="M427">
        <v>88</v>
      </c>
      <c r="N427">
        <v>2015</v>
      </c>
    </row>
    <row r="428" spans="5:14" x14ac:dyDescent="0.25">
      <c r="E428">
        <v>427</v>
      </c>
      <c r="I428" s="41">
        <v>3033</v>
      </c>
      <c r="J428" s="42">
        <v>3</v>
      </c>
      <c r="K428" s="41" t="s">
        <v>38</v>
      </c>
      <c r="L428" t="str">
        <f>VLOOKUP(K428,COD_IES!H:I,2,0)</f>
        <v>UCM</v>
      </c>
      <c r="M428">
        <v>76</v>
      </c>
      <c r="N428">
        <v>2015</v>
      </c>
    </row>
    <row r="429" spans="5:14" x14ac:dyDescent="0.25">
      <c r="E429">
        <v>428</v>
      </c>
      <c r="I429" s="39">
        <v>10457</v>
      </c>
      <c r="J429" s="40">
        <v>4</v>
      </c>
      <c r="K429" s="39" t="s">
        <v>43</v>
      </c>
      <c r="L429" t="str">
        <f>VLOOKUP(K429,COD_IES!H:I,2,0)</f>
        <v>UCS</v>
      </c>
      <c r="M429">
        <v>55</v>
      </c>
      <c r="N429">
        <v>2018</v>
      </c>
    </row>
    <row r="430" spans="5:14" x14ac:dyDescent="0.25">
      <c r="E430">
        <v>429</v>
      </c>
      <c r="I430" s="39">
        <v>10516</v>
      </c>
      <c r="J430" s="40">
        <v>3</v>
      </c>
      <c r="K430" s="39" t="s">
        <v>43</v>
      </c>
      <c r="L430" t="str">
        <f>VLOOKUP(K430,COD_IES!H:I,2,0)</f>
        <v>UCS</v>
      </c>
      <c r="M430">
        <v>50</v>
      </c>
      <c r="N430">
        <v>2018</v>
      </c>
    </row>
    <row r="431" spans="5:14" x14ac:dyDescent="0.25">
      <c r="E431">
        <v>430</v>
      </c>
      <c r="I431" s="41">
        <v>10520</v>
      </c>
      <c r="J431" s="42">
        <v>1</v>
      </c>
      <c r="K431" s="41" t="s">
        <v>43</v>
      </c>
      <c r="L431" t="str">
        <f>VLOOKUP(K431,COD_IES!H:I,2,0)</f>
        <v>UCS</v>
      </c>
      <c r="M431">
        <v>72</v>
      </c>
      <c r="N431">
        <v>2015</v>
      </c>
    </row>
    <row r="432" spans="5:14" x14ac:dyDescent="0.25">
      <c r="E432">
        <v>431</v>
      </c>
      <c r="I432" s="41">
        <v>10526</v>
      </c>
      <c r="J432" s="42">
        <v>0</v>
      </c>
      <c r="K432" s="41" t="s">
        <v>43</v>
      </c>
      <c r="L432" t="str">
        <f>VLOOKUP(K432,COD_IES!H:I,2,0)</f>
        <v>UCS</v>
      </c>
      <c r="M432">
        <v>170</v>
      </c>
      <c r="N432">
        <v>2015</v>
      </c>
    </row>
    <row r="433" spans="5:14" x14ac:dyDescent="0.25">
      <c r="E433">
        <v>432</v>
      </c>
      <c r="I433" s="41">
        <v>10541</v>
      </c>
      <c r="J433" s="42">
        <v>4</v>
      </c>
      <c r="K433" s="41" t="s">
        <v>13</v>
      </c>
      <c r="L433" t="str">
        <f>VLOOKUP(K433,COD_IES!H:I,2,0)</f>
        <v>FSM</v>
      </c>
      <c r="M433">
        <v>531</v>
      </c>
      <c r="N433">
        <v>2016</v>
      </c>
    </row>
    <row r="434" spans="5:14" x14ac:dyDescent="0.25">
      <c r="E434">
        <v>433</v>
      </c>
      <c r="I434" s="41">
        <v>10542</v>
      </c>
      <c r="J434" s="42">
        <v>2</v>
      </c>
      <c r="K434" s="41" t="s">
        <v>47</v>
      </c>
      <c r="L434" t="str">
        <f>VLOOKUP(K434,COD_IES!H:I,2,0)</f>
        <v>IDU</v>
      </c>
      <c r="M434">
        <v>103</v>
      </c>
      <c r="N434">
        <v>2015</v>
      </c>
    </row>
    <row r="435" spans="5:14" x14ac:dyDescent="0.25">
      <c r="E435">
        <v>434</v>
      </c>
      <c r="I435" s="41">
        <v>10544</v>
      </c>
      <c r="J435" s="42">
        <v>9</v>
      </c>
      <c r="K435" s="41" t="s">
        <v>13</v>
      </c>
      <c r="L435" t="str">
        <f>VLOOKUP(K435,COD_IES!H:I,2,0)</f>
        <v>FSM</v>
      </c>
      <c r="M435">
        <v>322</v>
      </c>
      <c r="N435">
        <v>2016</v>
      </c>
    </row>
    <row r="436" spans="5:14" x14ac:dyDescent="0.25">
      <c r="E436">
        <v>435</v>
      </c>
      <c r="I436" s="41">
        <v>3127</v>
      </c>
      <c r="J436" s="42">
        <v>5</v>
      </c>
      <c r="K436" s="41" t="s">
        <v>38</v>
      </c>
      <c r="L436" t="str">
        <f>VLOOKUP(K436,COD_IES!H:I,2,0)</f>
        <v>UCM</v>
      </c>
      <c r="M436">
        <v>135</v>
      </c>
      <c r="N436">
        <v>2015</v>
      </c>
    </row>
    <row r="437" spans="5:14" x14ac:dyDescent="0.25">
      <c r="E437">
        <v>436</v>
      </c>
      <c r="I437" s="39">
        <v>10551</v>
      </c>
      <c r="J437" s="40">
        <v>1</v>
      </c>
      <c r="K437" s="39" t="s">
        <v>47</v>
      </c>
      <c r="L437" t="str">
        <f>VLOOKUP(K437,COD_IES!H:I,2,0)</f>
        <v>IDU</v>
      </c>
      <c r="M437">
        <v>27</v>
      </c>
      <c r="N437">
        <v>2018</v>
      </c>
    </row>
    <row r="438" spans="5:14" x14ac:dyDescent="0.25">
      <c r="E438">
        <v>437</v>
      </c>
      <c r="I438" s="41">
        <v>3138</v>
      </c>
      <c r="J438" s="42">
        <v>0</v>
      </c>
      <c r="K438" s="41" t="s">
        <v>38</v>
      </c>
      <c r="L438" t="str">
        <f>VLOOKUP(K438,COD_IES!H:I,2,0)</f>
        <v>UCM</v>
      </c>
      <c r="M438">
        <v>69</v>
      </c>
      <c r="N438">
        <v>2015</v>
      </c>
    </row>
    <row r="439" spans="5:14" x14ac:dyDescent="0.25">
      <c r="E439">
        <v>438</v>
      </c>
      <c r="I439" s="41">
        <v>10638</v>
      </c>
      <c r="J439" s="42">
        <v>0</v>
      </c>
      <c r="K439" s="41" t="s">
        <v>43</v>
      </c>
      <c r="L439" t="str">
        <f>VLOOKUP(K439,COD_IES!H:I,2,0)</f>
        <v>UCS</v>
      </c>
      <c r="M439">
        <v>436</v>
      </c>
      <c r="N439">
        <v>2016</v>
      </c>
    </row>
    <row r="440" spans="5:14" x14ac:dyDescent="0.25">
      <c r="E440">
        <v>439</v>
      </c>
      <c r="I440" s="41">
        <v>3248</v>
      </c>
      <c r="J440" s="42">
        <v>4</v>
      </c>
      <c r="K440" s="41" t="s">
        <v>38</v>
      </c>
      <c r="L440" t="str">
        <f>VLOOKUP(K440,COD_IES!H:I,2,0)</f>
        <v>UCM</v>
      </c>
      <c r="M440">
        <v>531</v>
      </c>
      <c r="N440">
        <v>2016</v>
      </c>
    </row>
    <row r="441" spans="5:14" x14ac:dyDescent="0.25">
      <c r="E441">
        <v>440</v>
      </c>
      <c r="I441" s="39">
        <v>10645</v>
      </c>
      <c r="J441" s="40">
        <v>3</v>
      </c>
      <c r="K441" s="39" t="s">
        <v>43</v>
      </c>
      <c r="L441" t="str">
        <f>VLOOKUP(K441,COD_IES!H:I,2,0)</f>
        <v>UCS</v>
      </c>
      <c r="M441">
        <v>45</v>
      </c>
      <c r="N441">
        <v>2018</v>
      </c>
    </row>
    <row r="442" spans="5:14" x14ac:dyDescent="0.25">
      <c r="E442">
        <v>441</v>
      </c>
      <c r="I442" s="41">
        <v>10663</v>
      </c>
      <c r="J442" s="42">
        <v>1</v>
      </c>
      <c r="K442" s="41" t="s">
        <v>20</v>
      </c>
      <c r="L442" t="str">
        <f>VLOOKUP(K442,COD_IES!H:I,2,0)</f>
        <v>UMC</v>
      </c>
      <c r="M442">
        <v>317</v>
      </c>
      <c r="N442">
        <v>2016</v>
      </c>
    </row>
    <row r="443" spans="5:14" x14ac:dyDescent="0.25">
      <c r="E443">
        <v>442</v>
      </c>
      <c r="I443" s="41">
        <v>10667</v>
      </c>
      <c r="J443" s="42">
        <v>4</v>
      </c>
      <c r="K443" s="41" t="s">
        <v>20</v>
      </c>
      <c r="L443" t="str">
        <f>VLOOKUP(K443,COD_IES!H:I,2,0)</f>
        <v>UMC</v>
      </c>
      <c r="M443">
        <v>70</v>
      </c>
      <c r="N443">
        <v>2015</v>
      </c>
    </row>
    <row r="444" spans="5:14" x14ac:dyDescent="0.25">
      <c r="E444">
        <v>443</v>
      </c>
      <c r="I444" s="41">
        <v>10669</v>
      </c>
      <c r="J444" s="42">
        <v>0</v>
      </c>
      <c r="K444" s="41" t="s">
        <v>20</v>
      </c>
      <c r="L444" t="str">
        <f>VLOOKUP(K444,COD_IES!H:I,2,0)</f>
        <v>UMC</v>
      </c>
      <c r="M444">
        <v>38</v>
      </c>
      <c r="N444">
        <v>2016</v>
      </c>
    </row>
    <row r="445" spans="5:14" x14ac:dyDescent="0.25">
      <c r="E445">
        <v>444</v>
      </c>
      <c r="I445" s="41">
        <v>10686</v>
      </c>
      <c r="J445" s="42">
        <v>0</v>
      </c>
      <c r="K445" s="41" t="s">
        <v>43</v>
      </c>
      <c r="L445" t="str">
        <f>VLOOKUP(K445,COD_IES!H:I,2,0)</f>
        <v>UCS</v>
      </c>
      <c r="M445">
        <v>125</v>
      </c>
      <c r="N445">
        <v>2015</v>
      </c>
    </row>
    <row r="446" spans="5:14" x14ac:dyDescent="0.25">
      <c r="E446">
        <v>445</v>
      </c>
      <c r="I446" s="41">
        <v>10696</v>
      </c>
      <c r="J446" s="42">
        <v>8</v>
      </c>
      <c r="K446" s="41" t="s">
        <v>15</v>
      </c>
      <c r="L446" t="str">
        <f>VLOOKUP(K446,COD_IES!H:I,2,0)</f>
        <v>USA</v>
      </c>
      <c r="M446">
        <v>80</v>
      </c>
      <c r="N446">
        <v>2014</v>
      </c>
    </row>
    <row r="447" spans="5:14" x14ac:dyDescent="0.25">
      <c r="E447">
        <v>446</v>
      </c>
      <c r="I447" s="39">
        <v>3305</v>
      </c>
      <c r="J447" s="40">
        <v>7</v>
      </c>
      <c r="K447" s="39" t="s">
        <v>38</v>
      </c>
      <c r="L447" t="str">
        <f>VLOOKUP(K447,COD_IES!H:I,2,0)</f>
        <v>UCM</v>
      </c>
      <c r="M447">
        <v>121</v>
      </c>
      <c r="N447">
        <v>2018</v>
      </c>
    </row>
    <row r="448" spans="5:14" x14ac:dyDescent="0.25">
      <c r="E448">
        <v>447</v>
      </c>
      <c r="I448" s="41">
        <v>3327</v>
      </c>
      <c r="J448" s="42">
        <v>8</v>
      </c>
      <c r="K448" s="41" t="s">
        <v>38</v>
      </c>
      <c r="L448" t="str">
        <f>VLOOKUP(K448,COD_IES!H:I,2,0)</f>
        <v>UCM</v>
      </c>
      <c r="M448">
        <v>78</v>
      </c>
      <c r="N448">
        <v>2016</v>
      </c>
    </row>
    <row r="449" spans="5:14" x14ac:dyDescent="0.25">
      <c r="E449">
        <v>448</v>
      </c>
      <c r="I449" s="41">
        <v>10727</v>
      </c>
      <c r="J449" s="42">
        <v>1</v>
      </c>
      <c r="K449" s="41" t="s">
        <v>43</v>
      </c>
      <c r="L449" t="str">
        <f>VLOOKUP(K449,COD_IES!H:I,2,0)</f>
        <v>UCS</v>
      </c>
      <c r="M449">
        <v>72</v>
      </c>
      <c r="N449">
        <v>2016</v>
      </c>
    </row>
    <row r="450" spans="5:14" x14ac:dyDescent="0.25">
      <c r="E450">
        <v>449</v>
      </c>
      <c r="I450" s="41">
        <v>10735</v>
      </c>
      <c r="J450" s="42">
        <v>2</v>
      </c>
      <c r="K450" s="41" t="s">
        <v>43</v>
      </c>
      <c r="L450" t="str">
        <f>VLOOKUP(K450,COD_IES!H:I,2,0)</f>
        <v>UCS</v>
      </c>
      <c r="M450">
        <v>56</v>
      </c>
      <c r="N450">
        <v>2015</v>
      </c>
    </row>
    <row r="451" spans="5:14" x14ac:dyDescent="0.25">
      <c r="E451">
        <v>450</v>
      </c>
      <c r="I451" s="39">
        <v>10746</v>
      </c>
      <c r="J451" s="40">
        <v>8</v>
      </c>
      <c r="K451" s="39" t="s">
        <v>43</v>
      </c>
      <c r="L451" t="str">
        <f>VLOOKUP(K451,COD_IES!H:I,2,0)</f>
        <v>UCS</v>
      </c>
      <c r="M451">
        <v>75</v>
      </c>
      <c r="N451">
        <v>2018</v>
      </c>
    </row>
    <row r="452" spans="5:14" x14ac:dyDescent="0.25">
      <c r="E452">
        <v>451</v>
      </c>
      <c r="I452" s="41">
        <v>3461</v>
      </c>
      <c r="J452" s="42">
        <v>4</v>
      </c>
      <c r="K452" s="41" t="s">
        <v>37</v>
      </c>
      <c r="L452" t="str">
        <f>VLOOKUP(K452,COD_IES!H:I,2,0)</f>
        <v>TAL</v>
      </c>
      <c r="M452">
        <v>69</v>
      </c>
      <c r="N452">
        <v>2015</v>
      </c>
    </row>
    <row r="453" spans="5:14" x14ac:dyDescent="0.25">
      <c r="E453">
        <v>452</v>
      </c>
      <c r="I453" s="41">
        <v>10751</v>
      </c>
      <c r="J453" s="42">
        <v>4</v>
      </c>
      <c r="K453" s="41" t="s">
        <v>43</v>
      </c>
      <c r="L453" t="str">
        <f>VLOOKUP(K453,COD_IES!H:I,2,0)</f>
        <v>UCS</v>
      </c>
      <c r="M453">
        <v>108</v>
      </c>
      <c r="N453">
        <v>2015</v>
      </c>
    </row>
    <row r="454" spans="5:14" x14ac:dyDescent="0.25">
      <c r="E454">
        <v>453</v>
      </c>
      <c r="I454" s="41">
        <v>10780</v>
      </c>
      <c r="J454" s="42">
        <v>8</v>
      </c>
      <c r="K454" s="41" t="s">
        <v>13</v>
      </c>
      <c r="L454" t="str">
        <f>VLOOKUP(K454,COD_IES!H:I,2,0)</f>
        <v>FSM</v>
      </c>
      <c r="M454">
        <v>415</v>
      </c>
      <c r="N454">
        <v>2016</v>
      </c>
    </row>
    <row r="455" spans="5:14" x14ac:dyDescent="0.25">
      <c r="E455">
        <v>454</v>
      </c>
      <c r="I455" s="41">
        <v>10781</v>
      </c>
      <c r="J455" s="42">
        <v>6</v>
      </c>
      <c r="K455" s="41" t="s">
        <v>47</v>
      </c>
      <c r="L455" t="str">
        <f>VLOOKUP(K455,COD_IES!H:I,2,0)</f>
        <v>IDU</v>
      </c>
      <c r="M455">
        <v>336</v>
      </c>
      <c r="N455">
        <v>2015</v>
      </c>
    </row>
    <row r="456" spans="5:14" x14ac:dyDescent="0.25">
      <c r="E456">
        <v>455</v>
      </c>
      <c r="I456" s="39">
        <v>10783</v>
      </c>
      <c r="J456" s="40">
        <v>2</v>
      </c>
      <c r="K456" s="39" t="s">
        <v>47</v>
      </c>
      <c r="L456" t="str">
        <f>VLOOKUP(K456,COD_IES!H:I,2,0)</f>
        <v>IDU</v>
      </c>
      <c r="M456">
        <v>80</v>
      </c>
      <c r="N456">
        <v>2018</v>
      </c>
    </row>
    <row r="457" spans="5:14" x14ac:dyDescent="0.25">
      <c r="E457">
        <v>456</v>
      </c>
      <c r="I457" s="39">
        <v>10792</v>
      </c>
      <c r="J457" s="40">
        <v>1</v>
      </c>
      <c r="K457" s="39" t="s">
        <v>47</v>
      </c>
      <c r="L457" t="str">
        <f>VLOOKUP(K457,COD_IES!H:I,2,0)</f>
        <v>IDU</v>
      </c>
      <c r="M457">
        <v>54</v>
      </c>
      <c r="N457">
        <v>2018</v>
      </c>
    </row>
    <row r="458" spans="5:14" x14ac:dyDescent="0.25">
      <c r="E458">
        <v>457</v>
      </c>
      <c r="I458" s="41">
        <v>10845</v>
      </c>
      <c r="J458" s="42">
        <v>6</v>
      </c>
      <c r="K458" s="41" t="s">
        <v>22</v>
      </c>
      <c r="L458" t="str">
        <f>VLOOKUP(K458,COD_IES!H:I,2,0)</f>
        <v>UTM</v>
      </c>
      <c r="M458">
        <v>345</v>
      </c>
      <c r="N458">
        <v>2015</v>
      </c>
    </row>
    <row r="459" spans="5:14" x14ac:dyDescent="0.25">
      <c r="E459">
        <v>458</v>
      </c>
      <c r="I459" s="41">
        <v>10854</v>
      </c>
      <c r="J459" s="42">
        <v>5</v>
      </c>
      <c r="K459" s="41" t="s">
        <v>22</v>
      </c>
      <c r="L459" t="str">
        <f>VLOOKUP(K459,COD_IES!H:I,2,0)</f>
        <v>UTM</v>
      </c>
      <c r="M459">
        <v>122</v>
      </c>
      <c r="N459">
        <v>2015</v>
      </c>
    </row>
    <row r="460" spans="5:14" x14ac:dyDescent="0.25">
      <c r="E460">
        <v>459</v>
      </c>
      <c r="I460" s="41">
        <v>10873</v>
      </c>
      <c r="J460" s="42">
        <v>1</v>
      </c>
      <c r="K460" s="41" t="s">
        <v>22</v>
      </c>
      <c r="L460" t="str">
        <f>VLOOKUP(K460,COD_IES!H:I,2,0)</f>
        <v>UTM</v>
      </c>
      <c r="M460">
        <v>82</v>
      </c>
      <c r="N460">
        <v>2015</v>
      </c>
    </row>
    <row r="461" spans="5:14" x14ac:dyDescent="0.25">
      <c r="E461">
        <v>460</v>
      </c>
      <c r="I461" s="41">
        <v>3540</v>
      </c>
      <c r="J461" s="42">
        <v>8</v>
      </c>
      <c r="K461" s="41" t="s">
        <v>37</v>
      </c>
      <c r="L461" t="str">
        <f>VLOOKUP(K461,COD_IES!H:I,2,0)</f>
        <v>TAL</v>
      </c>
      <c r="M461">
        <v>234</v>
      </c>
      <c r="N461">
        <v>2015</v>
      </c>
    </row>
    <row r="462" spans="5:14" x14ac:dyDescent="0.25">
      <c r="E462">
        <v>461</v>
      </c>
      <c r="I462" s="37">
        <v>10917</v>
      </c>
      <c r="J462" s="38">
        <v>7</v>
      </c>
      <c r="K462" s="37" t="s">
        <v>25</v>
      </c>
      <c r="L462" t="str">
        <f>VLOOKUP(K462,COD_IES!H:I,2,0)</f>
        <v>UAP</v>
      </c>
      <c r="M462">
        <v>222</v>
      </c>
      <c r="N462">
        <v>2015</v>
      </c>
    </row>
    <row r="463" spans="5:14" x14ac:dyDescent="0.25">
      <c r="E463">
        <v>462</v>
      </c>
      <c r="I463" s="37">
        <v>10967</v>
      </c>
      <c r="J463" s="38">
        <v>3</v>
      </c>
      <c r="K463" s="37" t="s">
        <v>6276</v>
      </c>
      <c r="L463" t="str">
        <f>VLOOKUP(K463,COD_IES!H:I,2,0)</f>
        <v>ANT</v>
      </c>
      <c r="M463">
        <v>242</v>
      </c>
      <c r="N463">
        <v>2015</v>
      </c>
    </row>
    <row r="464" spans="5:14" x14ac:dyDescent="0.25">
      <c r="E464">
        <v>463</v>
      </c>
      <c r="I464" s="37">
        <v>10968</v>
      </c>
      <c r="J464" s="38">
        <v>1</v>
      </c>
      <c r="K464" s="37" t="s">
        <v>6276</v>
      </c>
      <c r="L464" t="str">
        <f>VLOOKUP(K464,COD_IES!H:I,2,0)</f>
        <v>ANT</v>
      </c>
      <c r="M464">
        <v>305</v>
      </c>
      <c r="N464">
        <v>2014</v>
      </c>
    </row>
    <row r="465" spans="5:14" x14ac:dyDescent="0.25">
      <c r="E465">
        <v>464</v>
      </c>
      <c r="I465" s="39">
        <v>16452</v>
      </c>
      <c r="J465" s="40">
        <v>6</v>
      </c>
      <c r="K465" s="39" t="s">
        <v>38</v>
      </c>
      <c r="L465" t="str">
        <f>VLOOKUP(K465,COD_IES!H:I,2,0)</f>
        <v>UCM</v>
      </c>
      <c r="M465">
        <v>91</v>
      </c>
      <c r="N465">
        <v>2018</v>
      </c>
    </row>
    <row r="466" spans="5:14" x14ac:dyDescent="0.25">
      <c r="E466">
        <v>465</v>
      </c>
      <c r="I466" s="37">
        <v>11038</v>
      </c>
      <c r="J466" s="38">
        <v>8</v>
      </c>
      <c r="K466" s="37" t="s">
        <v>30</v>
      </c>
      <c r="L466" t="str">
        <f>VLOOKUP(K466,COD_IES!H:I,2,0)</f>
        <v>ATA</v>
      </c>
      <c r="M466">
        <v>78</v>
      </c>
      <c r="N466">
        <v>2015</v>
      </c>
    </row>
    <row r="467" spans="5:14" x14ac:dyDescent="0.25">
      <c r="E467">
        <v>466</v>
      </c>
      <c r="I467" s="41">
        <v>11111</v>
      </c>
      <c r="J467" s="42">
        <v>2</v>
      </c>
      <c r="K467" s="41" t="s">
        <v>27</v>
      </c>
      <c r="L467" t="str">
        <f>VLOOKUP(K467,COD_IES!H:I,2,0)</f>
        <v>ULS</v>
      </c>
      <c r="M467">
        <v>132</v>
      </c>
      <c r="N467">
        <v>2015</v>
      </c>
    </row>
    <row r="468" spans="5:14" x14ac:dyDescent="0.25">
      <c r="E468">
        <v>467</v>
      </c>
      <c r="I468" s="41">
        <v>16551</v>
      </c>
      <c r="J468" s="42">
        <v>4</v>
      </c>
      <c r="K468" s="41" t="s">
        <v>38</v>
      </c>
      <c r="L468" t="str">
        <f>VLOOKUP(K468,COD_IES!H:I,2,0)</f>
        <v>UCM</v>
      </c>
      <c r="M468">
        <v>54</v>
      </c>
      <c r="N468">
        <v>2015</v>
      </c>
    </row>
    <row r="469" spans="5:14" x14ac:dyDescent="0.25">
      <c r="E469">
        <v>468</v>
      </c>
      <c r="I469" s="39">
        <v>16676</v>
      </c>
      <c r="J469" s="40">
        <v>6</v>
      </c>
      <c r="K469" s="39" t="s">
        <v>38</v>
      </c>
      <c r="L469" t="str">
        <f>VLOOKUP(K469,COD_IES!H:I,2,0)</f>
        <v>UCM</v>
      </c>
      <c r="M469">
        <v>51</v>
      </c>
      <c r="N469">
        <v>2018</v>
      </c>
    </row>
    <row r="470" spans="5:14" x14ac:dyDescent="0.25">
      <c r="E470">
        <v>469</v>
      </c>
      <c r="I470" s="41">
        <v>3998</v>
      </c>
      <c r="J470" s="42">
        <v>5</v>
      </c>
      <c r="K470" s="41" t="s">
        <v>39</v>
      </c>
      <c r="L470" t="str">
        <f>VLOOKUP(K470,COD_IES!H:I,2,0)</f>
        <v>USC</v>
      </c>
      <c r="M470">
        <v>106</v>
      </c>
      <c r="N470">
        <v>2015</v>
      </c>
    </row>
    <row r="471" spans="5:14" x14ac:dyDescent="0.25">
      <c r="E471">
        <v>470</v>
      </c>
      <c r="I471" s="41">
        <v>8500</v>
      </c>
      <c r="J471" s="42">
        <v>6</v>
      </c>
      <c r="K471" s="41" t="s">
        <v>47</v>
      </c>
      <c r="L471" t="str">
        <f>VLOOKUP(K471,COD_IES!H:I,2,0)</f>
        <v>IDU</v>
      </c>
      <c r="M471">
        <v>325</v>
      </c>
      <c r="N471">
        <v>2015</v>
      </c>
    </row>
    <row r="472" spans="5:14" x14ac:dyDescent="0.25">
      <c r="E472">
        <v>471</v>
      </c>
      <c r="I472" s="41">
        <v>11591</v>
      </c>
      <c r="J472" s="42">
        <v>6</v>
      </c>
      <c r="K472" s="41" t="s">
        <v>16</v>
      </c>
      <c r="L472" t="str">
        <f>VLOOKUP(K472,COD_IES!H:I,2,0)</f>
        <v>AUS</v>
      </c>
      <c r="M472">
        <v>86</v>
      </c>
      <c r="N472">
        <v>2015</v>
      </c>
    </row>
    <row r="473" spans="5:14" x14ac:dyDescent="0.25">
      <c r="E473">
        <v>472</v>
      </c>
      <c r="I473" s="41">
        <v>8501</v>
      </c>
      <c r="J473" s="42">
        <v>4</v>
      </c>
      <c r="K473" s="41" t="s">
        <v>9</v>
      </c>
      <c r="L473" t="str">
        <f>VLOOKUP(K473,COD_IES!H:I,2,0)</f>
        <v>PUC</v>
      </c>
      <c r="M473">
        <v>176</v>
      </c>
      <c r="N473">
        <v>2015</v>
      </c>
    </row>
    <row r="474" spans="5:14" x14ac:dyDescent="0.25">
      <c r="E474">
        <v>473</v>
      </c>
      <c r="I474" s="41">
        <v>11883</v>
      </c>
      <c r="J474" s="42">
        <v>4</v>
      </c>
      <c r="K474" s="41" t="s">
        <v>22</v>
      </c>
      <c r="L474" t="str">
        <f>VLOOKUP(K474,COD_IES!H:I,2,0)</f>
        <v>UTM</v>
      </c>
      <c r="M474">
        <v>192</v>
      </c>
      <c r="N474">
        <v>2015</v>
      </c>
    </row>
    <row r="475" spans="5:14" x14ac:dyDescent="0.25">
      <c r="E475">
        <v>474</v>
      </c>
      <c r="I475" s="41">
        <v>8503</v>
      </c>
      <c r="J475" s="42">
        <v>0</v>
      </c>
      <c r="K475" s="41" t="s">
        <v>42</v>
      </c>
      <c r="L475" t="str">
        <f>VLOOKUP(K475,COD_IES!H:I,2,0)</f>
        <v>UAH</v>
      </c>
      <c r="M475">
        <v>598</v>
      </c>
      <c r="N475">
        <v>2016</v>
      </c>
    </row>
    <row r="476" spans="5:14" x14ac:dyDescent="0.25">
      <c r="E476">
        <v>475</v>
      </c>
      <c r="I476" s="41">
        <v>3657</v>
      </c>
      <c r="J476" s="42">
        <v>9</v>
      </c>
      <c r="K476" s="41" t="s">
        <v>39</v>
      </c>
      <c r="L476" t="str">
        <f>VLOOKUP(K476,COD_IES!H:I,2,0)</f>
        <v>USC</v>
      </c>
      <c r="M476">
        <v>30</v>
      </c>
      <c r="N476">
        <v>2016</v>
      </c>
    </row>
    <row r="477" spans="5:14" x14ac:dyDescent="0.25">
      <c r="E477">
        <v>476</v>
      </c>
      <c r="I477" s="41">
        <v>8505</v>
      </c>
      <c r="J477" s="42">
        <v>7</v>
      </c>
      <c r="K477" s="41" t="s">
        <v>22</v>
      </c>
      <c r="L477" t="str">
        <f>VLOOKUP(K477,COD_IES!H:I,2,0)</f>
        <v>UTM</v>
      </c>
      <c r="M477">
        <v>488</v>
      </c>
      <c r="N477">
        <v>2016</v>
      </c>
    </row>
    <row r="478" spans="5:14" x14ac:dyDescent="0.25">
      <c r="E478">
        <v>477</v>
      </c>
      <c r="I478" s="41">
        <v>9006</v>
      </c>
      <c r="J478" s="42">
        <v>9</v>
      </c>
      <c r="K478" s="41" t="s">
        <v>47</v>
      </c>
      <c r="L478" t="str">
        <f>VLOOKUP(K478,COD_IES!H:I,2,0)</f>
        <v>IDU</v>
      </c>
      <c r="M478">
        <v>168</v>
      </c>
      <c r="N478">
        <v>2015</v>
      </c>
    </row>
    <row r="479" spans="5:14" x14ac:dyDescent="0.25">
      <c r="E479">
        <v>478</v>
      </c>
      <c r="I479" s="41">
        <v>12312</v>
      </c>
      <c r="J479" s="42">
        <v>9</v>
      </c>
      <c r="K479" s="41" t="s">
        <v>13</v>
      </c>
      <c r="L479" t="str">
        <f>VLOOKUP(K479,COD_IES!H:I,2,0)</f>
        <v>FSM</v>
      </c>
      <c r="M479">
        <v>38</v>
      </c>
      <c r="N479">
        <v>2014</v>
      </c>
    </row>
    <row r="480" spans="5:14" x14ac:dyDescent="0.25">
      <c r="E480">
        <v>479</v>
      </c>
      <c r="I480" s="41">
        <v>12332</v>
      </c>
      <c r="J480" s="42">
        <v>3</v>
      </c>
      <c r="K480" s="41" t="s">
        <v>28</v>
      </c>
      <c r="L480" t="str">
        <f>VLOOKUP(K480,COD_IES!H:I,2,0)</f>
        <v>UPA</v>
      </c>
      <c r="M480">
        <v>95</v>
      </c>
      <c r="N480">
        <v>2015</v>
      </c>
    </row>
    <row r="481" spans="5:14" x14ac:dyDescent="0.25">
      <c r="E481">
        <v>480</v>
      </c>
      <c r="I481" s="37">
        <v>12551</v>
      </c>
      <c r="J481" s="38">
        <v>2</v>
      </c>
      <c r="K481" s="37" t="s">
        <v>25</v>
      </c>
      <c r="L481" t="str">
        <f>VLOOKUP(K481,COD_IES!H:I,2,0)</f>
        <v>UAP</v>
      </c>
      <c r="M481">
        <v>101</v>
      </c>
      <c r="N481">
        <v>2015</v>
      </c>
    </row>
    <row r="482" spans="5:14" x14ac:dyDescent="0.25">
      <c r="E482">
        <v>481</v>
      </c>
      <c r="I482" s="39">
        <v>9058</v>
      </c>
      <c r="J482" s="40">
        <v>1</v>
      </c>
      <c r="K482" s="39" t="s">
        <v>22</v>
      </c>
      <c r="L482" t="str">
        <f>VLOOKUP(K482,COD_IES!H:I,2,0)</f>
        <v>UTM</v>
      </c>
      <c r="M482">
        <v>152</v>
      </c>
      <c r="N482">
        <v>2018</v>
      </c>
    </row>
    <row r="483" spans="5:14" x14ac:dyDescent="0.25">
      <c r="E483">
        <v>482</v>
      </c>
      <c r="I483" s="37">
        <v>12749</v>
      </c>
      <c r="J483" s="38">
        <v>3</v>
      </c>
      <c r="K483" s="37" t="s">
        <v>25</v>
      </c>
      <c r="L483" t="str">
        <f>VLOOKUP(K483,COD_IES!H:I,2,0)</f>
        <v>UAP</v>
      </c>
      <c r="M483">
        <v>83</v>
      </c>
      <c r="N483">
        <v>2015</v>
      </c>
    </row>
    <row r="484" spans="5:14" x14ac:dyDescent="0.25">
      <c r="E484">
        <v>483</v>
      </c>
      <c r="I484" s="37">
        <v>12759</v>
      </c>
      <c r="J484" s="38">
        <v>0</v>
      </c>
      <c r="K484" s="37" t="s">
        <v>25</v>
      </c>
      <c r="L484" t="str">
        <f>VLOOKUP(K484,COD_IES!H:I,2,0)</f>
        <v>UAP</v>
      </c>
      <c r="M484">
        <v>22</v>
      </c>
      <c r="N484">
        <v>2015</v>
      </c>
    </row>
    <row r="485" spans="5:14" x14ac:dyDescent="0.25">
      <c r="E485">
        <v>484</v>
      </c>
      <c r="I485" s="37">
        <v>12842</v>
      </c>
      <c r="J485" s="38">
        <v>2</v>
      </c>
      <c r="K485" s="37" t="s">
        <v>6276</v>
      </c>
      <c r="L485" t="str">
        <f>VLOOKUP(K485,COD_IES!H:I,2,0)</f>
        <v>ANT</v>
      </c>
      <c r="M485">
        <v>108</v>
      </c>
      <c r="N485">
        <v>2015</v>
      </c>
    </row>
    <row r="486" spans="5:14" x14ac:dyDescent="0.25">
      <c r="E486">
        <v>485</v>
      </c>
      <c r="I486" s="37">
        <v>13168</v>
      </c>
      <c r="J486" s="38">
        <v>7</v>
      </c>
      <c r="K486" s="37" t="s">
        <v>30</v>
      </c>
      <c r="L486" t="str">
        <f>VLOOKUP(K486,COD_IES!H:I,2,0)</f>
        <v>ATA</v>
      </c>
      <c r="M486">
        <v>231</v>
      </c>
      <c r="N486">
        <v>2016</v>
      </c>
    </row>
    <row r="487" spans="5:14" x14ac:dyDescent="0.25">
      <c r="E487">
        <v>486</v>
      </c>
      <c r="I487" s="41">
        <v>9075</v>
      </c>
      <c r="J487" s="42">
        <v>1</v>
      </c>
      <c r="K487" s="41" t="s">
        <v>20</v>
      </c>
      <c r="L487" t="str">
        <f>VLOOKUP(K487,COD_IES!H:I,2,0)</f>
        <v>UMC</v>
      </c>
      <c r="M487">
        <v>152</v>
      </c>
      <c r="N487">
        <v>2015</v>
      </c>
    </row>
    <row r="488" spans="5:14" x14ac:dyDescent="0.25">
      <c r="E488">
        <v>487</v>
      </c>
      <c r="I488" s="35">
        <v>13202</v>
      </c>
      <c r="J488" s="36">
        <v>0</v>
      </c>
      <c r="K488" s="35" t="s">
        <v>30</v>
      </c>
      <c r="L488" t="str">
        <f>VLOOKUP(K488,COD_IES!H:I,2,0)</f>
        <v>ATA</v>
      </c>
      <c r="M488">
        <v>84</v>
      </c>
      <c r="N488">
        <v>2018</v>
      </c>
    </row>
    <row r="489" spans="5:14" x14ac:dyDescent="0.25">
      <c r="E489">
        <v>488</v>
      </c>
      <c r="I489" s="41">
        <v>13352</v>
      </c>
      <c r="J489" s="42">
        <v>3</v>
      </c>
      <c r="K489" s="41" t="s">
        <v>18</v>
      </c>
      <c r="L489" t="str">
        <f>VLOOKUP(K489,COD_IES!H:I,2,0)</f>
        <v>UCN</v>
      </c>
      <c r="M489">
        <v>163</v>
      </c>
      <c r="N489">
        <v>2015</v>
      </c>
    </row>
    <row r="490" spans="5:14" x14ac:dyDescent="0.25">
      <c r="E490">
        <v>489</v>
      </c>
      <c r="I490" s="39">
        <v>13461</v>
      </c>
      <c r="J490" s="40">
        <v>9</v>
      </c>
      <c r="K490" s="39" t="s">
        <v>18</v>
      </c>
      <c r="L490" t="str">
        <f>VLOOKUP(K490,COD_IES!H:I,2,0)</f>
        <v>UCN</v>
      </c>
      <c r="M490">
        <v>32</v>
      </c>
      <c r="N490">
        <v>2018</v>
      </c>
    </row>
    <row r="491" spans="5:14" x14ac:dyDescent="0.25">
      <c r="E491">
        <v>490</v>
      </c>
      <c r="I491" s="39">
        <v>13462</v>
      </c>
      <c r="J491" s="40">
        <v>7</v>
      </c>
      <c r="K491" s="39" t="s">
        <v>18</v>
      </c>
      <c r="L491" t="str">
        <f>VLOOKUP(K491,COD_IES!H:I,2,0)</f>
        <v>UCN</v>
      </c>
      <c r="M491">
        <v>7</v>
      </c>
      <c r="N491">
        <v>2018</v>
      </c>
    </row>
    <row r="492" spans="5:14" x14ac:dyDescent="0.25">
      <c r="E492">
        <v>491</v>
      </c>
      <c r="I492" s="41">
        <v>9087</v>
      </c>
      <c r="J492" s="42">
        <v>5</v>
      </c>
      <c r="K492" s="41" t="s">
        <v>8</v>
      </c>
      <c r="L492" t="str">
        <f>VLOOKUP(K492,COD_IES!H:I,2,0)</f>
        <v>UCH</v>
      </c>
      <c r="M492">
        <v>158</v>
      </c>
      <c r="N492">
        <v>2015</v>
      </c>
    </row>
    <row r="493" spans="5:14" x14ac:dyDescent="0.25">
      <c r="E493">
        <v>492</v>
      </c>
      <c r="I493" s="41">
        <v>13561</v>
      </c>
      <c r="J493" s="42">
        <v>5</v>
      </c>
      <c r="K493" s="41" t="s">
        <v>18</v>
      </c>
      <c r="L493" t="str">
        <f>VLOOKUP(K493,COD_IES!H:I,2,0)</f>
        <v>UCN</v>
      </c>
      <c r="M493">
        <v>209</v>
      </c>
      <c r="N493">
        <v>2014</v>
      </c>
    </row>
    <row r="494" spans="5:14" x14ac:dyDescent="0.25">
      <c r="E494">
        <v>493</v>
      </c>
      <c r="I494" s="41">
        <v>9105</v>
      </c>
      <c r="J494" s="42">
        <v>7</v>
      </c>
      <c r="K494" s="41" t="s">
        <v>22</v>
      </c>
      <c r="L494" t="str">
        <f>VLOOKUP(K494,COD_IES!H:I,2,0)</f>
        <v>UTM</v>
      </c>
      <c r="M494">
        <v>54</v>
      </c>
      <c r="N494">
        <v>2015</v>
      </c>
    </row>
    <row r="495" spans="5:14" x14ac:dyDescent="0.25">
      <c r="E495">
        <v>494</v>
      </c>
      <c r="I495" s="41">
        <v>13590</v>
      </c>
      <c r="J495" s="42">
        <v>9</v>
      </c>
      <c r="K495" s="41" t="s">
        <v>27</v>
      </c>
      <c r="L495" t="str">
        <f>VLOOKUP(K495,COD_IES!H:I,2,0)</f>
        <v>ULS</v>
      </c>
      <c r="M495">
        <v>78</v>
      </c>
      <c r="N495">
        <v>2016</v>
      </c>
    </row>
    <row r="496" spans="5:14" x14ac:dyDescent="0.25">
      <c r="E496">
        <v>495</v>
      </c>
      <c r="I496" s="41">
        <v>14202</v>
      </c>
      <c r="J496" s="42">
        <v>6</v>
      </c>
      <c r="K496" s="41" t="s">
        <v>19</v>
      </c>
      <c r="L496" t="str">
        <f>VLOOKUP(K496,COD_IES!H:I,2,0)</f>
        <v>UVA</v>
      </c>
      <c r="M496">
        <v>83</v>
      </c>
      <c r="N496">
        <v>2015</v>
      </c>
    </row>
    <row r="497" spans="5:14" x14ac:dyDescent="0.25">
      <c r="E497">
        <v>496</v>
      </c>
      <c r="I497" s="41">
        <v>9292</v>
      </c>
      <c r="J497" s="42">
        <v>4</v>
      </c>
      <c r="K497" s="41" t="s">
        <v>9</v>
      </c>
      <c r="L497" t="str">
        <f>VLOOKUP(K497,COD_IES!H:I,2,0)</f>
        <v>PUC</v>
      </c>
      <c r="M497">
        <v>116</v>
      </c>
      <c r="N497">
        <v>2015</v>
      </c>
    </row>
    <row r="498" spans="5:14" x14ac:dyDescent="0.25">
      <c r="E498">
        <v>497</v>
      </c>
      <c r="I498" s="39">
        <v>9409</v>
      </c>
      <c r="J498" s="40">
        <v>9</v>
      </c>
      <c r="K498" s="39" t="s">
        <v>22</v>
      </c>
      <c r="L498" t="str">
        <f>VLOOKUP(K498,COD_IES!H:I,2,0)</f>
        <v>UTM</v>
      </c>
      <c r="M498">
        <v>220</v>
      </c>
      <c r="N498">
        <v>2018</v>
      </c>
    </row>
    <row r="499" spans="5:14" x14ac:dyDescent="0.25">
      <c r="E499">
        <v>498</v>
      </c>
      <c r="I499" s="41">
        <v>9583</v>
      </c>
      <c r="J499" s="42">
        <v>4</v>
      </c>
      <c r="K499" s="41" t="s">
        <v>8</v>
      </c>
      <c r="L499" t="str">
        <f>VLOOKUP(K499,COD_IES!H:I,2,0)</f>
        <v>UCH</v>
      </c>
      <c r="M499">
        <v>196</v>
      </c>
      <c r="N499">
        <v>2015</v>
      </c>
    </row>
    <row r="500" spans="5:14" x14ac:dyDescent="0.25">
      <c r="E500">
        <v>499</v>
      </c>
      <c r="I500" s="41">
        <v>9601</v>
      </c>
      <c r="J500" s="42">
        <v>6</v>
      </c>
      <c r="K500" s="41" t="s">
        <v>20</v>
      </c>
      <c r="L500" t="str">
        <f>VLOOKUP(K500,COD_IES!H:I,2,0)</f>
        <v>UMC</v>
      </c>
      <c r="M500">
        <v>121</v>
      </c>
      <c r="N500">
        <v>2016</v>
      </c>
    </row>
    <row r="501" spans="5:14" x14ac:dyDescent="0.25">
      <c r="E501">
        <v>500</v>
      </c>
      <c r="I501" s="41">
        <v>9693</v>
      </c>
      <c r="J501" s="42">
        <v>8</v>
      </c>
      <c r="K501" s="41" t="s">
        <v>20</v>
      </c>
      <c r="L501" t="str">
        <f>VLOOKUP(K501,COD_IES!H:I,2,0)</f>
        <v>UMC</v>
      </c>
      <c r="M501">
        <v>561</v>
      </c>
      <c r="N501">
        <v>2016</v>
      </c>
    </row>
    <row r="502" spans="5:14" x14ac:dyDescent="0.25">
      <c r="E502">
        <v>501</v>
      </c>
      <c r="I502" s="41">
        <v>14877</v>
      </c>
      <c r="J502" s="42">
        <v>6</v>
      </c>
      <c r="K502" s="41" t="s">
        <v>19</v>
      </c>
      <c r="L502" t="str">
        <f>VLOOKUP(K502,COD_IES!H:I,2,0)</f>
        <v>UVA</v>
      </c>
      <c r="M502">
        <v>115</v>
      </c>
      <c r="N502">
        <v>2015</v>
      </c>
    </row>
    <row r="503" spans="5:14" x14ac:dyDescent="0.25">
      <c r="E503">
        <v>502</v>
      </c>
      <c r="I503" s="41">
        <v>14881</v>
      </c>
      <c r="J503" s="42">
        <v>4</v>
      </c>
      <c r="K503" s="41" t="s">
        <v>19</v>
      </c>
      <c r="L503" t="str">
        <f>VLOOKUP(K503,COD_IES!H:I,2,0)</f>
        <v>UVA</v>
      </c>
      <c r="M503">
        <v>85</v>
      </c>
      <c r="N503">
        <v>2015</v>
      </c>
    </row>
    <row r="504" spans="5:14" x14ac:dyDescent="0.25">
      <c r="E504">
        <v>503</v>
      </c>
      <c r="I504" s="39">
        <v>15759</v>
      </c>
      <c r="J504" s="40">
        <v>7</v>
      </c>
      <c r="K504" s="39" t="s">
        <v>15</v>
      </c>
      <c r="L504" t="str">
        <f>VLOOKUP(K504,COD_IES!H:I,2,0)</f>
        <v>USA</v>
      </c>
      <c r="M504">
        <v>93</v>
      </c>
      <c r="N504">
        <v>2018</v>
      </c>
    </row>
    <row r="505" spans="5:14" x14ac:dyDescent="0.25">
      <c r="E505">
        <v>504</v>
      </c>
      <c r="I505" s="39">
        <v>15781</v>
      </c>
      <c r="J505" s="40">
        <v>3</v>
      </c>
      <c r="K505" s="39" t="s">
        <v>15</v>
      </c>
      <c r="L505" t="str">
        <f>VLOOKUP(K505,COD_IES!H:I,2,0)</f>
        <v>USA</v>
      </c>
      <c r="M505">
        <v>55</v>
      </c>
      <c r="N505">
        <v>2018</v>
      </c>
    </row>
    <row r="506" spans="5:14" x14ac:dyDescent="0.25">
      <c r="E506">
        <v>505</v>
      </c>
      <c r="I506" s="39">
        <v>9697</v>
      </c>
      <c r="J506" s="40">
        <v>0</v>
      </c>
      <c r="K506" s="39" t="s">
        <v>43</v>
      </c>
      <c r="L506" t="str">
        <f>VLOOKUP(K506,COD_IES!H:I,2,0)</f>
        <v>UCS</v>
      </c>
      <c r="M506">
        <v>22</v>
      </c>
      <c r="N506">
        <v>2018</v>
      </c>
    </row>
    <row r="507" spans="5:14" x14ac:dyDescent="0.25">
      <c r="E507">
        <v>506</v>
      </c>
      <c r="I507" s="41">
        <v>9867</v>
      </c>
      <c r="J507" s="42">
        <v>1</v>
      </c>
      <c r="K507" s="41" t="s">
        <v>15</v>
      </c>
      <c r="L507" t="str">
        <f>VLOOKUP(K507,COD_IES!H:I,2,0)</f>
        <v>USA</v>
      </c>
      <c r="M507">
        <v>378</v>
      </c>
      <c r="N507">
        <v>2014</v>
      </c>
    </row>
    <row r="508" spans="5:14" x14ac:dyDescent="0.25">
      <c r="E508">
        <v>507</v>
      </c>
      <c r="I508" s="39">
        <v>16469</v>
      </c>
      <c r="J508" s="40">
        <v>0</v>
      </c>
      <c r="K508" s="39" t="s">
        <v>37</v>
      </c>
      <c r="L508" t="str">
        <f>VLOOKUP(K508,COD_IES!H:I,2,0)</f>
        <v>TAL</v>
      </c>
      <c r="M508">
        <v>78</v>
      </c>
      <c r="N508">
        <v>2018</v>
      </c>
    </row>
    <row r="509" spans="5:14" x14ac:dyDescent="0.25">
      <c r="E509">
        <v>508</v>
      </c>
      <c r="I509" s="39">
        <v>9986</v>
      </c>
      <c r="J509" s="40">
        <v>4</v>
      </c>
      <c r="K509" s="39" t="s">
        <v>42</v>
      </c>
      <c r="L509" t="str">
        <f>VLOOKUP(K509,COD_IES!H:I,2,0)</f>
        <v>UAH</v>
      </c>
      <c r="M509">
        <v>85</v>
      </c>
      <c r="N509">
        <v>2018</v>
      </c>
    </row>
    <row r="510" spans="5:14" x14ac:dyDescent="0.25">
      <c r="E510">
        <v>509</v>
      </c>
      <c r="I510" s="41">
        <v>16587</v>
      </c>
      <c r="J510" s="42">
        <v>5</v>
      </c>
      <c r="K510" s="41" t="s">
        <v>38</v>
      </c>
      <c r="L510" t="str">
        <f>VLOOKUP(K510,COD_IES!H:I,2,0)</f>
        <v>UCM</v>
      </c>
      <c r="M510">
        <v>144</v>
      </c>
      <c r="N510">
        <v>2015</v>
      </c>
    </row>
    <row r="511" spans="5:14" x14ac:dyDescent="0.25">
      <c r="E511">
        <v>510</v>
      </c>
      <c r="I511" s="39">
        <v>10126</v>
      </c>
      <c r="J511" s="40">
        <v>5</v>
      </c>
      <c r="K511" s="39" t="s">
        <v>15</v>
      </c>
      <c r="L511" t="str">
        <f>VLOOKUP(K511,COD_IES!H:I,2,0)</f>
        <v>USA</v>
      </c>
      <c r="M511">
        <v>25</v>
      </c>
      <c r="N511">
        <v>2018</v>
      </c>
    </row>
    <row r="512" spans="5:14" x14ac:dyDescent="0.25">
      <c r="E512">
        <v>511</v>
      </c>
      <c r="I512" s="41">
        <v>16754</v>
      </c>
      <c r="J512" s="42">
        <v>1</v>
      </c>
      <c r="K512" s="41" t="s">
        <v>38</v>
      </c>
      <c r="L512" t="str">
        <f>VLOOKUP(K512,COD_IES!H:I,2,0)</f>
        <v>UCM</v>
      </c>
      <c r="M512">
        <v>132</v>
      </c>
      <c r="N512">
        <v>2015</v>
      </c>
    </row>
    <row r="513" spans="5:14" x14ac:dyDescent="0.25">
      <c r="E513">
        <v>512</v>
      </c>
      <c r="I513" s="41">
        <v>17662</v>
      </c>
      <c r="J513" s="42">
        <v>1</v>
      </c>
      <c r="K513" s="41" t="s">
        <v>31</v>
      </c>
      <c r="L513" t="str">
        <f>VLOOKUP(K513,COD_IES!H:I,2,0)</f>
        <v>UBB</v>
      </c>
      <c r="M513">
        <v>200</v>
      </c>
      <c r="N513">
        <v>2015</v>
      </c>
    </row>
    <row r="514" spans="5:14" x14ac:dyDescent="0.25">
      <c r="E514">
        <v>513</v>
      </c>
      <c r="I514" s="39">
        <v>17790</v>
      </c>
      <c r="J514" s="40">
        <v>3</v>
      </c>
      <c r="K514" s="39" t="s">
        <v>11</v>
      </c>
      <c r="L514" t="str">
        <f>VLOOKUP(K514,COD_IES!H:I,2,0)</f>
        <v>UCO</v>
      </c>
      <c r="M514">
        <v>100</v>
      </c>
      <c r="N514">
        <v>2018</v>
      </c>
    </row>
    <row r="515" spans="5:14" x14ac:dyDescent="0.25">
      <c r="E515">
        <v>514</v>
      </c>
      <c r="I515" s="41">
        <v>17885</v>
      </c>
      <c r="J515" s="42">
        <v>3</v>
      </c>
      <c r="K515" s="41" t="s">
        <v>11</v>
      </c>
      <c r="L515" t="str">
        <f>VLOOKUP(K515,COD_IES!H:I,2,0)</f>
        <v>UCO</v>
      </c>
      <c r="M515">
        <v>131</v>
      </c>
      <c r="N515">
        <v>2015</v>
      </c>
    </row>
    <row r="516" spans="5:14" x14ac:dyDescent="0.25">
      <c r="E516">
        <v>515</v>
      </c>
      <c r="I516" s="41">
        <v>10453</v>
      </c>
      <c r="J516" s="42">
        <v>1</v>
      </c>
      <c r="K516" s="41" t="s">
        <v>47</v>
      </c>
      <c r="L516" t="str">
        <f>VLOOKUP(K516,COD_IES!H:I,2,0)</f>
        <v>IDU</v>
      </c>
      <c r="M516">
        <v>272</v>
      </c>
      <c r="N516">
        <v>2015</v>
      </c>
    </row>
    <row r="517" spans="5:14" x14ac:dyDescent="0.25">
      <c r="E517">
        <v>516</v>
      </c>
      <c r="I517" s="41">
        <v>10456</v>
      </c>
      <c r="J517" s="42">
        <v>6</v>
      </c>
      <c r="K517" s="41" t="s">
        <v>43</v>
      </c>
      <c r="L517" t="str">
        <f>VLOOKUP(K517,COD_IES!H:I,2,0)</f>
        <v>UCS</v>
      </c>
      <c r="M517">
        <v>203</v>
      </c>
      <c r="N517">
        <v>2015</v>
      </c>
    </row>
    <row r="518" spans="5:14" x14ac:dyDescent="0.25">
      <c r="E518">
        <v>517</v>
      </c>
      <c r="I518" s="41">
        <v>18037</v>
      </c>
      <c r="J518" s="42">
        <v>8</v>
      </c>
      <c r="K518" s="41" t="s">
        <v>11</v>
      </c>
      <c r="L518" t="str">
        <f>VLOOKUP(K518,COD_IES!H:I,2,0)</f>
        <v>UCO</v>
      </c>
      <c r="M518">
        <v>52</v>
      </c>
      <c r="N518">
        <v>2015</v>
      </c>
    </row>
    <row r="519" spans="5:14" x14ac:dyDescent="0.25">
      <c r="E519">
        <v>518</v>
      </c>
      <c r="I519" s="39">
        <v>10545</v>
      </c>
      <c r="J519" s="40">
        <v>7</v>
      </c>
      <c r="K519" s="39" t="s">
        <v>47</v>
      </c>
      <c r="L519" t="str">
        <f>VLOOKUP(K519,COD_IES!H:I,2,0)</f>
        <v>IDU</v>
      </c>
      <c r="M519">
        <v>124</v>
      </c>
      <c r="N519">
        <v>2018</v>
      </c>
    </row>
    <row r="520" spans="5:14" x14ac:dyDescent="0.25">
      <c r="E520">
        <v>519</v>
      </c>
      <c r="I520" s="39">
        <v>18112</v>
      </c>
      <c r="J520" s="40">
        <v>9</v>
      </c>
      <c r="K520" s="39" t="s">
        <v>11</v>
      </c>
      <c r="L520" t="str">
        <f>VLOOKUP(K520,COD_IES!H:I,2,0)</f>
        <v>UCO</v>
      </c>
      <c r="M520">
        <v>22</v>
      </c>
      <c r="N520">
        <v>2018</v>
      </c>
    </row>
    <row r="521" spans="5:14" x14ac:dyDescent="0.25">
      <c r="E521">
        <v>520</v>
      </c>
      <c r="I521" s="39">
        <v>18017</v>
      </c>
      <c r="J521" s="40">
        <v>3</v>
      </c>
      <c r="K521" s="39" t="s">
        <v>39</v>
      </c>
      <c r="L521" t="str">
        <f>VLOOKUP(K521,COD_IES!H:I,2,0)</f>
        <v>USC</v>
      </c>
      <c r="M521">
        <v>52</v>
      </c>
      <c r="N521">
        <v>2018</v>
      </c>
    </row>
    <row r="522" spans="5:14" x14ac:dyDescent="0.25">
      <c r="E522">
        <v>521</v>
      </c>
      <c r="I522" s="39">
        <v>10573</v>
      </c>
      <c r="J522" s="40">
        <v>2</v>
      </c>
      <c r="K522" s="39" t="s">
        <v>43</v>
      </c>
      <c r="L522" t="str">
        <f>VLOOKUP(K522,COD_IES!H:I,2,0)</f>
        <v>UCS</v>
      </c>
      <c r="M522">
        <v>37</v>
      </c>
      <c r="N522">
        <v>2018</v>
      </c>
    </row>
    <row r="523" spans="5:14" x14ac:dyDescent="0.25">
      <c r="E523">
        <v>522</v>
      </c>
      <c r="I523" s="41">
        <v>10642</v>
      </c>
      <c r="J523" s="42">
        <v>9</v>
      </c>
      <c r="K523" s="41" t="s">
        <v>43</v>
      </c>
      <c r="L523" t="str">
        <f>VLOOKUP(K523,COD_IES!H:I,2,0)</f>
        <v>UCS</v>
      </c>
      <c r="M523">
        <v>116</v>
      </c>
      <c r="N523">
        <v>2015</v>
      </c>
    </row>
    <row r="524" spans="5:14" x14ac:dyDescent="0.25">
      <c r="E524">
        <v>523</v>
      </c>
      <c r="I524" s="41">
        <v>19953</v>
      </c>
      <c r="J524" s="42">
        <v>2</v>
      </c>
      <c r="K524" s="41" t="s">
        <v>40</v>
      </c>
      <c r="L524" t="str">
        <f>VLOOKUP(K524,COD_IES!H:I,2,0)</f>
        <v>UCT</v>
      </c>
      <c r="M524">
        <v>28</v>
      </c>
      <c r="N524">
        <v>2014</v>
      </c>
    </row>
    <row r="525" spans="5:14" x14ac:dyDescent="0.25">
      <c r="E525">
        <v>524</v>
      </c>
      <c r="I525" s="41">
        <v>10697</v>
      </c>
      <c r="J525" s="42">
        <v>6</v>
      </c>
      <c r="K525" s="41" t="s">
        <v>15</v>
      </c>
      <c r="L525" t="str">
        <f>VLOOKUP(K525,COD_IES!H:I,2,0)</f>
        <v>USA</v>
      </c>
      <c r="M525">
        <v>436</v>
      </c>
      <c r="N525">
        <v>2016</v>
      </c>
    </row>
    <row r="526" spans="5:14" x14ac:dyDescent="0.25">
      <c r="E526">
        <v>525</v>
      </c>
      <c r="I526" s="41">
        <v>20103</v>
      </c>
      <c r="J526" s="42">
        <v>0</v>
      </c>
      <c r="K526" s="41" t="s">
        <v>33</v>
      </c>
      <c r="L526" t="str">
        <f>VLOOKUP(K526,COD_IES!H:I,2,0)</f>
        <v>FRO</v>
      </c>
      <c r="M526">
        <v>88</v>
      </c>
      <c r="N526">
        <v>2015</v>
      </c>
    </row>
    <row r="527" spans="5:14" x14ac:dyDescent="0.25">
      <c r="E527">
        <v>526</v>
      </c>
      <c r="I527" s="39">
        <v>20248</v>
      </c>
      <c r="J527" s="40">
        <v>7</v>
      </c>
      <c r="K527" s="39" t="s">
        <v>40</v>
      </c>
      <c r="L527" t="str">
        <f>VLOOKUP(K527,COD_IES!H:I,2,0)</f>
        <v>UCT</v>
      </c>
      <c r="M527">
        <v>36</v>
      </c>
      <c r="N527">
        <v>2018</v>
      </c>
    </row>
    <row r="528" spans="5:14" x14ac:dyDescent="0.25">
      <c r="E528">
        <v>527</v>
      </c>
      <c r="I528" s="41">
        <v>22012</v>
      </c>
      <c r="J528" s="42">
        <v>4</v>
      </c>
      <c r="K528" s="41" t="s">
        <v>6</v>
      </c>
      <c r="L528" t="str">
        <f>VLOOKUP(K528,COD_IES!H:I,2,0)</f>
        <v>ULA</v>
      </c>
      <c r="M528">
        <v>103</v>
      </c>
      <c r="N528">
        <v>2015</v>
      </c>
    </row>
    <row r="529" spans="5:14" x14ac:dyDescent="0.25">
      <c r="E529">
        <v>528</v>
      </c>
      <c r="I529" s="41">
        <v>22021</v>
      </c>
      <c r="J529" s="42">
        <v>3</v>
      </c>
      <c r="K529" s="41" t="s">
        <v>16</v>
      </c>
      <c r="L529" t="str">
        <f>VLOOKUP(K529,COD_IES!H:I,2,0)</f>
        <v>AUS</v>
      </c>
      <c r="M529">
        <v>78</v>
      </c>
      <c r="N529">
        <v>2015</v>
      </c>
    </row>
    <row r="530" spans="5:14" x14ac:dyDescent="0.25">
      <c r="E530">
        <v>529</v>
      </c>
      <c r="I530" s="41">
        <v>22022</v>
      </c>
      <c r="J530" s="42">
        <v>1</v>
      </c>
      <c r="K530" s="41" t="s">
        <v>16</v>
      </c>
      <c r="L530" t="str">
        <f>VLOOKUP(K530,COD_IES!H:I,2,0)</f>
        <v>AUS</v>
      </c>
      <c r="M530">
        <v>166</v>
      </c>
      <c r="N530">
        <v>2015</v>
      </c>
    </row>
    <row r="531" spans="5:14" x14ac:dyDescent="0.25">
      <c r="E531">
        <v>530</v>
      </c>
      <c r="I531" s="41">
        <v>22027</v>
      </c>
      <c r="J531" s="42">
        <v>2</v>
      </c>
      <c r="K531" s="41" t="s">
        <v>6</v>
      </c>
      <c r="L531" t="str">
        <f>VLOOKUP(K531,COD_IES!H:I,2,0)</f>
        <v>ULA</v>
      </c>
      <c r="M531">
        <v>104</v>
      </c>
      <c r="N531">
        <v>2015</v>
      </c>
    </row>
    <row r="532" spans="5:14" x14ac:dyDescent="0.25">
      <c r="E532">
        <v>531</v>
      </c>
      <c r="I532" s="41">
        <v>22050</v>
      </c>
      <c r="J532" s="42">
        <v>7</v>
      </c>
      <c r="K532" s="41" t="s">
        <v>16</v>
      </c>
      <c r="L532" t="str">
        <f>VLOOKUP(K532,COD_IES!H:I,2,0)</f>
        <v>AUS</v>
      </c>
      <c r="M532">
        <v>83</v>
      </c>
      <c r="N532">
        <v>2015</v>
      </c>
    </row>
    <row r="533" spans="5:14" x14ac:dyDescent="0.25">
      <c r="E533">
        <v>532</v>
      </c>
      <c r="I533" s="41">
        <v>10725</v>
      </c>
      <c r="J533" s="42">
        <v>5</v>
      </c>
      <c r="K533" s="41" t="s">
        <v>43</v>
      </c>
      <c r="L533" t="str">
        <f>VLOOKUP(K533,COD_IES!H:I,2,0)</f>
        <v>UCS</v>
      </c>
      <c r="M533">
        <v>192</v>
      </c>
      <c r="N533">
        <v>2015</v>
      </c>
    </row>
    <row r="534" spans="5:14" x14ac:dyDescent="0.25">
      <c r="E534">
        <v>533</v>
      </c>
      <c r="I534" s="41">
        <v>22086</v>
      </c>
      <c r="J534" s="42">
        <v>8</v>
      </c>
      <c r="K534" s="41" t="s">
        <v>6</v>
      </c>
      <c r="L534" t="str">
        <f>VLOOKUP(K534,COD_IES!H:I,2,0)</f>
        <v>ULA</v>
      </c>
      <c r="M534">
        <v>33</v>
      </c>
      <c r="N534">
        <v>2016</v>
      </c>
    </row>
    <row r="535" spans="5:14" x14ac:dyDescent="0.25">
      <c r="E535">
        <v>534</v>
      </c>
      <c r="I535" s="41">
        <v>22113</v>
      </c>
      <c r="J535" s="42">
        <v>9</v>
      </c>
      <c r="K535" s="41" t="s">
        <v>16</v>
      </c>
      <c r="L535" t="str">
        <f>VLOOKUP(K535,COD_IES!H:I,2,0)</f>
        <v>AUS</v>
      </c>
      <c r="M535">
        <v>143</v>
      </c>
      <c r="N535">
        <v>2015</v>
      </c>
    </row>
    <row r="536" spans="5:14" x14ac:dyDescent="0.25">
      <c r="E536">
        <v>535</v>
      </c>
      <c r="I536" s="41">
        <v>10749</v>
      </c>
      <c r="J536" s="42">
        <v>2</v>
      </c>
      <c r="K536" s="41" t="s">
        <v>43</v>
      </c>
      <c r="L536" t="str">
        <f>VLOOKUP(K536,COD_IES!H:I,2,0)</f>
        <v>UCS</v>
      </c>
      <c r="M536">
        <v>159</v>
      </c>
      <c r="N536">
        <v>2015</v>
      </c>
    </row>
    <row r="537" spans="5:14" x14ac:dyDescent="0.25">
      <c r="E537">
        <v>536</v>
      </c>
      <c r="I537" s="41">
        <v>22309</v>
      </c>
      <c r="J537" s="42">
        <v>3</v>
      </c>
      <c r="K537" s="41" t="s">
        <v>6</v>
      </c>
      <c r="L537" t="str">
        <f>VLOOKUP(K537,COD_IES!H:I,2,0)</f>
        <v>ULA</v>
      </c>
      <c r="M537">
        <v>95</v>
      </c>
      <c r="N537">
        <v>2016</v>
      </c>
    </row>
    <row r="538" spans="5:14" x14ac:dyDescent="0.25">
      <c r="E538">
        <v>537</v>
      </c>
      <c r="I538" s="41">
        <v>11831</v>
      </c>
      <c r="J538" s="42">
        <v>1</v>
      </c>
      <c r="K538" s="41" t="s">
        <v>42</v>
      </c>
      <c r="L538" t="str">
        <f>VLOOKUP(K538,COD_IES!H:I,2,0)</f>
        <v>UAH</v>
      </c>
      <c r="M538">
        <v>364</v>
      </c>
      <c r="N538">
        <v>2016</v>
      </c>
    </row>
    <row r="539" spans="5:14" x14ac:dyDescent="0.25">
      <c r="E539">
        <v>538</v>
      </c>
      <c r="I539" s="41">
        <v>22464</v>
      </c>
      <c r="J539" s="42">
        <v>2</v>
      </c>
      <c r="K539" s="41" t="s">
        <v>6</v>
      </c>
      <c r="L539" t="str">
        <f>VLOOKUP(K539,COD_IES!H:I,2,0)</f>
        <v>ULA</v>
      </c>
      <c r="M539">
        <v>151</v>
      </c>
      <c r="N539">
        <v>2015</v>
      </c>
    </row>
    <row r="540" spans="5:14" x14ac:dyDescent="0.25">
      <c r="E540">
        <v>539</v>
      </c>
      <c r="I540" s="41">
        <v>22504</v>
      </c>
      <c r="J540" s="42">
        <v>5</v>
      </c>
      <c r="K540" s="41" t="s">
        <v>6</v>
      </c>
      <c r="L540" t="str">
        <f>VLOOKUP(K540,COD_IES!H:I,2,0)</f>
        <v>ULA</v>
      </c>
      <c r="M540">
        <v>146</v>
      </c>
      <c r="N540">
        <v>2015</v>
      </c>
    </row>
    <row r="541" spans="5:14" x14ac:dyDescent="0.25">
      <c r="E541">
        <v>540</v>
      </c>
      <c r="I541" s="41">
        <v>22544</v>
      </c>
      <c r="J541" s="42">
        <v>4</v>
      </c>
      <c r="K541" s="41" t="s">
        <v>6</v>
      </c>
      <c r="L541" t="str">
        <f>VLOOKUP(K541,COD_IES!H:I,2,0)</f>
        <v>ULA</v>
      </c>
      <c r="M541">
        <v>113</v>
      </c>
      <c r="N541">
        <v>2016</v>
      </c>
    </row>
    <row r="542" spans="5:14" x14ac:dyDescent="0.25">
      <c r="E542">
        <v>541</v>
      </c>
      <c r="I542" s="41">
        <v>22553</v>
      </c>
      <c r="J542" s="42">
        <v>3</v>
      </c>
      <c r="K542" s="41" t="s">
        <v>6</v>
      </c>
      <c r="L542" t="str">
        <f>VLOOKUP(K542,COD_IES!H:I,2,0)</f>
        <v>ULA</v>
      </c>
      <c r="M542">
        <v>231</v>
      </c>
      <c r="N542">
        <v>2016</v>
      </c>
    </row>
    <row r="543" spans="5:14" x14ac:dyDescent="0.25">
      <c r="E543">
        <v>542</v>
      </c>
      <c r="I543" s="41">
        <v>22626</v>
      </c>
      <c r="J543" s="42">
        <v>2</v>
      </c>
      <c r="K543" s="41" t="s">
        <v>6</v>
      </c>
      <c r="L543" t="str">
        <f>VLOOKUP(K543,COD_IES!H:I,2,0)</f>
        <v>ULA</v>
      </c>
      <c r="M543">
        <v>162</v>
      </c>
      <c r="N543">
        <v>2016</v>
      </c>
    </row>
    <row r="544" spans="5:14" x14ac:dyDescent="0.25">
      <c r="E544">
        <v>543</v>
      </c>
      <c r="I544" s="41">
        <v>22655</v>
      </c>
      <c r="J544" s="42">
        <v>6</v>
      </c>
      <c r="K544" s="41" t="s">
        <v>6</v>
      </c>
      <c r="L544" t="str">
        <f>VLOOKUP(K544,COD_IES!H:I,2,0)</f>
        <v>ULA</v>
      </c>
      <c r="M544">
        <v>126</v>
      </c>
      <c r="N544">
        <v>2015</v>
      </c>
    </row>
    <row r="545" spans="5:14" x14ac:dyDescent="0.25">
      <c r="E545">
        <v>544</v>
      </c>
      <c r="I545" s="41">
        <v>22674</v>
      </c>
      <c r="J545" s="42">
        <v>2</v>
      </c>
      <c r="K545" s="41" t="s">
        <v>6</v>
      </c>
      <c r="L545" t="str">
        <f>VLOOKUP(K545,COD_IES!H:I,2,0)</f>
        <v>ULA</v>
      </c>
      <c r="M545">
        <v>85</v>
      </c>
      <c r="N545">
        <v>2015</v>
      </c>
    </row>
    <row r="546" spans="5:14" x14ac:dyDescent="0.25">
      <c r="E546">
        <v>545</v>
      </c>
      <c r="I546" s="41">
        <v>12117</v>
      </c>
      <c r="J546" s="42">
        <v>7</v>
      </c>
      <c r="K546" s="41" t="s">
        <v>42</v>
      </c>
      <c r="L546" t="str">
        <f>VLOOKUP(K546,COD_IES!H:I,2,0)</f>
        <v>UAH</v>
      </c>
      <c r="M546">
        <v>276</v>
      </c>
      <c r="N546">
        <v>2015</v>
      </c>
    </row>
    <row r="547" spans="5:14" x14ac:dyDescent="0.25">
      <c r="E547">
        <v>546</v>
      </c>
      <c r="I547" s="41">
        <v>22758</v>
      </c>
      <c r="J547" s="42">
        <v>7</v>
      </c>
      <c r="K547" s="41" t="s">
        <v>16</v>
      </c>
      <c r="L547" t="str">
        <f>VLOOKUP(K547,COD_IES!H:I,2,0)</f>
        <v>AUS</v>
      </c>
      <c r="M547">
        <v>57</v>
      </c>
      <c r="N547">
        <v>2015</v>
      </c>
    </row>
    <row r="548" spans="5:14" x14ac:dyDescent="0.25">
      <c r="E548">
        <v>547</v>
      </c>
      <c r="I548" s="41">
        <v>24201</v>
      </c>
      <c r="J548" s="42">
        <v>2</v>
      </c>
      <c r="K548" s="41" t="s">
        <v>16</v>
      </c>
      <c r="L548" t="str">
        <f>VLOOKUP(K548,COD_IES!H:I,2,0)</f>
        <v>AUS</v>
      </c>
      <c r="M548">
        <v>77</v>
      </c>
      <c r="N548">
        <v>2016</v>
      </c>
    </row>
    <row r="549" spans="5:14" x14ac:dyDescent="0.25">
      <c r="E549">
        <v>548</v>
      </c>
      <c r="I549" s="39">
        <v>24203</v>
      </c>
      <c r="J549" s="40">
        <v>9</v>
      </c>
      <c r="K549" s="39" t="s">
        <v>46</v>
      </c>
      <c r="L549" t="str">
        <f>VLOOKUP(K549,COD_IES!H:I,2,0)</f>
        <v>URY</v>
      </c>
      <c r="M549">
        <v>26</v>
      </c>
      <c r="N549">
        <v>2018</v>
      </c>
    </row>
    <row r="550" spans="5:14" x14ac:dyDescent="0.25">
      <c r="E550">
        <v>549</v>
      </c>
      <c r="I550" s="41">
        <v>24204</v>
      </c>
      <c r="J550" s="42">
        <v>7</v>
      </c>
      <c r="K550" s="41" t="s">
        <v>16</v>
      </c>
      <c r="L550" t="str">
        <f>VLOOKUP(K550,COD_IES!H:I,2,0)</f>
        <v>AUS</v>
      </c>
      <c r="M550">
        <v>48</v>
      </c>
      <c r="N550">
        <v>2016</v>
      </c>
    </row>
    <row r="551" spans="5:14" x14ac:dyDescent="0.25">
      <c r="E551">
        <v>550</v>
      </c>
      <c r="I551" s="39">
        <v>24240</v>
      </c>
      <c r="J551" s="40">
        <v>3</v>
      </c>
      <c r="K551" s="39" t="s">
        <v>46</v>
      </c>
      <c r="L551" t="str">
        <f>VLOOKUP(K551,COD_IES!H:I,2,0)</f>
        <v>URY</v>
      </c>
      <c r="M551">
        <v>43</v>
      </c>
      <c r="N551">
        <v>2018</v>
      </c>
    </row>
    <row r="552" spans="5:14" x14ac:dyDescent="0.25">
      <c r="E552">
        <v>551</v>
      </c>
      <c r="I552" s="39">
        <v>24300</v>
      </c>
      <c r="J552" s="40">
        <v>0</v>
      </c>
      <c r="K552" s="39" t="s">
        <v>35</v>
      </c>
      <c r="L552" t="str">
        <f>VLOOKUP(K552,COD_IES!H:I,2,0)</f>
        <v>MAG</v>
      </c>
      <c r="M552">
        <v>74</v>
      </c>
      <c r="N552">
        <v>2018</v>
      </c>
    </row>
    <row r="553" spans="5:14" x14ac:dyDescent="0.25">
      <c r="E553">
        <v>552</v>
      </c>
      <c r="I553" s="41">
        <v>24403</v>
      </c>
      <c r="J553" s="42">
        <v>1</v>
      </c>
      <c r="K553" s="41" t="s">
        <v>20</v>
      </c>
      <c r="L553" t="str">
        <f>VLOOKUP(K553,COD_IES!H:I,2,0)</f>
        <v>UMC</v>
      </c>
      <c r="M553">
        <v>30</v>
      </c>
      <c r="N553">
        <v>2015</v>
      </c>
    </row>
    <row r="554" spans="5:14" x14ac:dyDescent="0.25">
      <c r="E554">
        <v>553</v>
      </c>
      <c r="I554" s="41">
        <v>24443</v>
      </c>
      <c r="J554" s="42">
        <v>0</v>
      </c>
      <c r="K554" s="41" t="s">
        <v>43</v>
      </c>
      <c r="L554" t="str">
        <f>VLOOKUP(K554,COD_IES!H:I,2,0)</f>
        <v>UCS</v>
      </c>
      <c r="M554">
        <v>97</v>
      </c>
      <c r="N554">
        <v>2015</v>
      </c>
    </row>
    <row r="555" spans="5:14" x14ac:dyDescent="0.25">
      <c r="E555">
        <v>554</v>
      </c>
      <c r="I555" s="41">
        <v>24444</v>
      </c>
      <c r="J555" s="42">
        <v>9</v>
      </c>
      <c r="K555" s="41" t="s">
        <v>13</v>
      </c>
      <c r="L555" t="str">
        <f>VLOOKUP(K555,COD_IES!H:I,2,0)</f>
        <v>FSM</v>
      </c>
      <c r="M555">
        <v>134</v>
      </c>
      <c r="N555">
        <v>2016</v>
      </c>
    </row>
    <row r="556" spans="5:14" x14ac:dyDescent="0.25">
      <c r="E556">
        <v>555</v>
      </c>
      <c r="I556" s="39">
        <v>24889</v>
      </c>
      <c r="J556" s="40">
        <v>4</v>
      </c>
      <c r="K556" s="39" t="s">
        <v>15</v>
      </c>
      <c r="L556" t="str">
        <f>VLOOKUP(K556,COD_IES!H:I,2,0)</f>
        <v>USA</v>
      </c>
      <c r="M556">
        <v>79</v>
      </c>
      <c r="N556">
        <v>2018</v>
      </c>
    </row>
    <row r="557" spans="5:14" x14ac:dyDescent="0.25">
      <c r="E557">
        <v>556</v>
      </c>
      <c r="I557" s="41">
        <v>25591</v>
      </c>
      <c r="J557" s="42">
        <v>2</v>
      </c>
      <c r="K557" s="41" t="s">
        <v>43</v>
      </c>
      <c r="L557" t="str">
        <f>VLOOKUP(K557,COD_IES!H:I,2,0)</f>
        <v>UCS</v>
      </c>
      <c r="M557">
        <v>428</v>
      </c>
      <c r="N557">
        <v>2016</v>
      </c>
    </row>
    <row r="558" spans="5:14" x14ac:dyDescent="0.25">
      <c r="E558">
        <v>557</v>
      </c>
      <c r="I558" s="41">
        <v>25592</v>
      </c>
      <c r="J558" s="42">
        <v>0</v>
      </c>
      <c r="K558" s="41" t="s">
        <v>22</v>
      </c>
      <c r="L558" t="str">
        <f>VLOOKUP(K558,COD_IES!H:I,2,0)</f>
        <v>UTM</v>
      </c>
      <c r="M558">
        <v>21</v>
      </c>
      <c r="N558">
        <v>2015</v>
      </c>
    </row>
    <row r="559" spans="5:14" x14ac:dyDescent="0.25">
      <c r="E559">
        <v>558</v>
      </c>
      <c r="I559" s="39">
        <v>25711</v>
      </c>
      <c r="J559" s="40">
        <v>7</v>
      </c>
      <c r="K559" s="39" t="s">
        <v>20</v>
      </c>
      <c r="L559" t="str">
        <f>VLOOKUP(K559,COD_IES!H:I,2,0)</f>
        <v>UMC</v>
      </c>
      <c r="M559">
        <v>25</v>
      </c>
      <c r="N559">
        <v>2018</v>
      </c>
    </row>
    <row r="560" spans="5:14" x14ac:dyDescent="0.25">
      <c r="E560">
        <v>559</v>
      </c>
      <c r="I560" s="41">
        <v>25960</v>
      </c>
      <c r="J560" s="42">
        <v>8</v>
      </c>
      <c r="K560" s="41" t="s">
        <v>13</v>
      </c>
      <c r="L560" t="str">
        <f>VLOOKUP(K560,COD_IES!H:I,2,0)</f>
        <v>FSM</v>
      </c>
      <c r="M560">
        <v>100</v>
      </c>
      <c r="N560">
        <v>2016</v>
      </c>
    </row>
    <row r="561" spans="5:14" x14ac:dyDescent="0.25">
      <c r="E561">
        <v>560</v>
      </c>
      <c r="I561" s="41">
        <v>26037</v>
      </c>
      <c r="J561" s="42">
        <v>1</v>
      </c>
      <c r="K561" s="41" t="s">
        <v>42</v>
      </c>
      <c r="L561" t="str">
        <f>VLOOKUP(K561,COD_IES!H:I,2,0)</f>
        <v>UAH</v>
      </c>
      <c r="M561">
        <v>56</v>
      </c>
      <c r="N561">
        <v>2015</v>
      </c>
    </row>
    <row r="562" spans="5:14" x14ac:dyDescent="0.25">
      <c r="E562">
        <v>561</v>
      </c>
      <c r="I562" s="39">
        <v>26157</v>
      </c>
      <c r="J562" s="40">
        <v>2</v>
      </c>
      <c r="K562" s="39" t="s">
        <v>43</v>
      </c>
      <c r="L562" t="str">
        <f>VLOOKUP(K562,COD_IES!H:I,2,0)</f>
        <v>UCS</v>
      </c>
      <c r="M562">
        <v>38</v>
      </c>
      <c r="N562">
        <v>2018</v>
      </c>
    </row>
    <row r="563" spans="5:14" x14ac:dyDescent="0.25">
      <c r="E563">
        <v>562</v>
      </c>
      <c r="I563" s="39">
        <v>31037</v>
      </c>
      <c r="J563" s="40">
        <v>9</v>
      </c>
      <c r="K563" s="39" t="s">
        <v>8</v>
      </c>
      <c r="L563" t="str">
        <f>VLOOKUP(K563,COD_IES!H:I,2,0)</f>
        <v>UCH</v>
      </c>
      <c r="M563">
        <v>147</v>
      </c>
      <c r="N563">
        <v>2018</v>
      </c>
    </row>
    <row r="564" spans="5:14" x14ac:dyDescent="0.25">
      <c r="E564">
        <v>563</v>
      </c>
      <c r="I564" s="41">
        <v>31128</v>
      </c>
      <c r="J564" s="42">
        <v>6</v>
      </c>
      <c r="K564" s="41" t="s">
        <v>31</v>
      </c>
      <c r="L564" t="str">
        <f>VLOOKUP(K564,COD_IES!H:I,2,0)</f>
        <v>UBB</v>
      </c>
      <c r="M564">
        <v>132</v>
      </c>
      <c r="N564">
        <v>2015</v>
      </c>
    </row>
    <row r="565" spans="5:14" x14ac:dyDescent="0.25">
      <c r="E565">
        <v>564</v>
      </c>
      <c r="I565" s="41">
        <v>31153</v>
      </c>
      <c r="J565" s="42">
        <v>7</v>
      </c>
      <c r="K565" s="41" t="s">
        <v>42</v>
      </c>
      <c r="L565" t="str">
        <f>VLOOKUP(K565,COD_IES!H:I,2,0)</f>
        <v>UAH</v>
      </c>
      <c r="M565">
        <v>275</v>
      </c>
      <c r="N565">
        <v>2015</v>
      </c>
    </row>
    <row r="566" spans="5:14" x14ac:dyDescent="0.25">
      <c r="E566">
        <v>565</v>
      </c>
      <c r="I566" s="39">
        <v>31288</v>
      </c>
      <c r="J566" s="40">
        <v>6</v>
      </c>
      <c r="K566" s="39" t="s">
        <v>15</v>
      </c>
      <c r="L566" t="str">
        <f>VLOOKUP(K566,COD_IES!H:I,2,0)</f>
        <v>USA</v>
      </c>
      <c r="M566">
        <v>60</v>
      </c>
      <c r="N566">
        <v>2018</v>
      </c>
    </row>
    <row r="567" spans="5:14" x14ac:dyDescent="0.25">
      <c r="E567">
        <v>566</v>
      </c>
      <c r="I567" s="35">
        <v>31345</v>
      </c>
      <c r="J567" s="36">
        <v>5</v>
      </c>
      <c r="K567" s="35" t="s">
        <v>6276</v>
      </c>
      <c r="L567" t="str">
        <f>VLOOKUP(K567,COD_IES!H:I,2,0)</f>
        <v>ANT</v>
      </c>
      <c r="M567">
        <v>184</v>
      </c>
      <c r="N567">
        <v>2018</v>
      </c>
    </row>
    <row r="568" spans="5:14" x14ac:dyDescent="0.25">
      <c r="E568">
        <v>567</v>
      </c>
      <c r="I568" s="39">
        <v>40024</v>
      </c>
      <c r="J568" s="40">
        <v>6</v>
      </c>
      <c r="K568" s="39" t="s">
        <v>15</v>
      </c>
      <c r="L568" t="str">
        <f>VLOOKUP(K568,COD_IES!H:I,2,0)</f>
        <v>USA</v>
      </c>
      <c r="M568">
        <v>101</v>
      </c>
      <c r="N568">
        <v>2018</v>
      </c>
    </row>
    <row r="569" spans="5:14" x14ac:dyDescent="0.25">
      <c r="E569">
        <v>568</v>
      </c>
      <c r="I569" s="39">
        <v>40025</v>
      </c>
      <c r="J569" s="40">
        <v>4</v>
      </c>
      <c r="K569" s="39" t="s">
        <v>15</v>
      </c>
      <c r="L569" t="str">
        <f>VLOOKUP(K569,COD_IES!H:I,2,0)</f>
        <v>USA</v>
      </c>
      <c r="M569">
        <v>62</v>
      </c>
      <c r="N569">
        <v>2018</v>
      </c>
    </row>
    <row r="570" spans="5:14" x14ac:dyDescent="0.25">
      <c r="E570">
        <v>569</v>
      </c>
      <c r="I570" s="41">
        <v>40029</v>
      </c>
      <c r="J570" s="42">
        <v>7</v>
      </c>
      <c r="K570" s="41" t="s">
        <v>18</v>
      </c>
      <c r="L570" t="str">
        <f>VLOOKUP(K570,COD_IES!H:I,2,0)</f>
        <v>UCN</v>
      </c>
      <c r="M570">
        <v>55</v>
      </c>
      <c r="N570">
        <v>2015</v>
      </c>
    </row>
    <row r="571" spans="5:14" x14ac:dyDescent="0.25">
      <c r="E571">
        <v>570</v>
      </c>
      <c r="I571" s="41">
        <v>40099</v>
      </c>
      <c r="J571" s="42">
        <v>8</v>
      </c>
      <c r="K571" s="41" t="s">
        <v>28</v>
      </c>
      <c r="L571" t="str">
        <f>VLOOKUP(K571,COD_IES!H:I,2,0)</f>
        <v>UPA</v>
      </c>
      <c r="M571">
        <v>72</v>
      </c>
      <c r="N571">
        <v>2015</v>
      </c>
    </row>
    <row r="572" spans="5:14" x14ac:dyDescent="0.25">
      <c r="E572">
        <v>571</v>
      </c>
      <c r="I572" s="41">
        <v>40126</v>
      </c>
      <c r="J572" s="42">
        <v>9</v>
      </c>
      <c r="K572" s="41" t="s">
        <v>27</v>
      </c>
      <c r="L572" t="str">
        <f>VLOOKUP(K572,COD_IES!H:I,2,0)</f>
        <v>ULS</v>
      </c>
      <c r="M572">
        <v>218</v>
      </c>
      <c r="N572">
        <v>2016</v>
      </c>
    </row>
    <row r="573" spans="5:14" x14ac:dyDescent="0.25">
      <c r="E573">
        <v>572</v>
      </c>
      <c r="I573" s="41">
        <v>40301</v>
      </c>
      <c r="J573" s="42">
        <v>6</v>
      </c>
      <c r="K573" s="41" t="s">
        <v>6</v>
      </c>
      <c r="L573" t="str">
        <f>VLOOKUP(K573,COD_IES!H:I,2,0)</f>
        <v>ULA</v>
      </c>
      <c r="M573">
        <v>206</v>
      </c>
      <c r="N573">
        <v>2015</v>
      </c>
    </row>
    <row r="574" spans="5:14" x14ac:dyDescent="0.25">
      <c r="E574">
        <v>573</v>
      </c>
      <c r="I574" s="37">
        <v>40340</v>
      </c>
      <c r="J574" s="38">
        <v>7</v>
      </c>
      <c r="K574" s="37" t="s">
        <v>30</v>
      </c>
      <c r="L574" t="str">
        <f>VLOOKUP(K574,COD_IES!H:I,2,0)</f>
        <v>ATA</v>
      </c>
      <c r="M574">
        <v>101</v>
      </c>
      <c r="N574">
        <v>2015</v>
      </c>
    </row>
    <row r="575" spans="5:14" x14ac:dyDescent="0.25">
      <c r="E575">
        <v>574</v>
      </c>
      <c r="I575" s="41">
        <v>40352</v>
      </c>
      <c r="J575" s="42">
        <v>0</v>
      </c>
      <c r="K575" s="41" t="s">
        <v>19</v>
      </c>
      <c r="L575" t="str">
        <f>VLOOKUP(K575,COD_IES!H:I,2,0)</f>
        <v>UVA</v>
      </c>
      <c r="M575">
        <v>77</v>
      </c>
      <c r="N575">
        <v>2015</v>
      </c>
    </row>
    <row r="576" spans="5:14" x14ac:dyDescent="0.25">
      <c r="E576">
        <v>575</v>
      </c>
    </row>
    <row r="577" spans="5:5" x14ac:dyDescent="0.25">
      <c r="E577">
        <v>576</v>
      </c>
    </row>
    <row r="578" spans="5:5" x14ac:dyDescent="0.25">
      <c r="E578">
        <v>577</v>
      </c>
    </row>
    <row r="579" spans="5:5" x14ac:dyDescent="0.25">
      <c r="E579">
        <v>578</v>
      </c>
    </row>
    <row r="580" spans="5:5" x14ac:dyDescent="0.25">
      <c r="E580">
        <v>579</v>
      </c>
    </row>
    <row r="581" spans="5:5" x14ac:dyDescent="0.25">
      <c r="E581">
        <v>580</v>
      </c>
    </row>
    <row r="582" spans="5:5" x14ac:dyDescent="0.25">
      <c r="E582">
        <v>581</v>
      </c>
    </row>
    <row r="583" spans="5:5" x14ac:dyDescent="0.25">
      <c r="E583">
        <v>582</v>
      </c>
    </row>
    <row r="584" spans="5:5" x14ac:dyDescent="0.25">
      <c r="E584">
        <v>583</v>
      </c>
    </row>
    <row r="585" spans="5:5" x14ac:dyDescent="0.25">
      <c r="E585">
        <v>584</v>
      </c>
    </row>
    <row r="586" spans="5:5" x14ac:dyDescent="0.25">
      <c r="E586">
        <v>585</v>
      </c>
    </row>
    <row r="587" spans="5:5" x14ac:dyDescent="0.25">
      <c r="E587">
        <v>586</v>
      </c>
    </row>
    <row r="588" spans="5:5" x14ac:dyDescent="0.25">
      <c r="E588">
        <v>587</v>
      </c>
    </row>
    <row r="589" spans="5:5" x14ac:dyDescent="0.25">
      <c r="E589">
        <v>588</v>
      </c>
    </row>
    <row r="590" spans="5:5" x14ac:dyDescent="0.25">
      <c r="E590">
        <v>589</v>
      </c>
    </row>
    <row r="591" spans="5:5" x14ac:dyDescent="0.25">
      <c r="E591">
        <v>590</v>
      </c>
    </row>
    <row r="592" spans="5:5" x14ac:dyDescent="0.25">
      <c r="E592">
        <v>591</v>
      </c>
    </row>
    <row r="593" spans="5:5" x14ac:dyDescent="0.25">
      <c r="E593">
        <v>592</v>
      </c>
    </row>
    <row r="594" spans="5:5" x14ac:dyDescent="0.25">
      <c r="E594">
        <v>593</v>
      </c>
    </row>
    <row r="595" spans="5:5" x14ac:dyDescent="0.25">
      <c r="E595">
        <v>594</v>
      </c>
    </row>
    <row r="596" spans="5:5" x14ac:dyDescent="0.25">
      <c r="E596">
        <v>595</v>
      </c>
    </row>
    <row r="597" spans="5:5" x14ac:dyDescent="0.25">
      <c r="E597">
        <v>596</v>
      </c>
    </row>
    <row r="598" spans="5:5" x14ac:dyDescent="0.25">
      <c r="E598">
        <v>597</v>
      </c>
    </row>
    <row r="599" spans="5:5" x14ac:dyDescent="0.25">
      <c r="E599">
        <v>598</v>
      </c>
    </row>
    <row r="600" spans="5:5" x14ac:dyDescent="0.25">
      <c r="E600">
        <v>599</v>
      </c>
    </row>
    <row r="601" spans="5:5" x14ac:dyDescent="0.25">
      <c r="E601">
        <v>600</v>
      </c>
    </row>
    <row r="602" spans="5:5" x14ac:dyDescent="0.25">
      <c r="E602">
        <v>601</v>
      </c>
    </row>
    <row r="603" spans="5:5" x14ac:dyDescent="0.25">
      <c r="E603">
        <v>602</v>
      </c>
    </row>
    <row r="604" spans="5:5" x14ac:dyDescent="0.25">
      <c r="E604">
        <v>603</v>
      </c>
    </row>
    <row r="605" spans="5:5" x14ac:dyDescent="0.25">
      <c r="E605">
        <v>604</v>
      </c>
    </row>
    <row r="606" spans="5:5" x14ac:dyDescent="0.25">
      <c r="E606">
        <v>605</v>
      </c>
    </row>
    <row r="607" spans="5:5" x14ac:dyDescent="0.25">
      <c r="E607">
        <v>606</v>
      </c>
    </row>
    <row r="608" spans="5:5" x14ac:dyDescent="0.25">
      <c r="E608">
        <v>607</v>
      </c>
    </row>
    <row r="609" spans="5:5" x14ac:dyDescent="0.25">
      <c r="E609">
        <v>608</v>
      </c>
    </row>
    <row r="610" spans="5:5" x14ac:dyDescent="0.25">
      <c r="E610">
        <v>609</v>
      </c>
    </row>
    <row r="611" spans="5:5" x14ac:dyDescent="0.25">
      <c r="E611">
        <v>610</v>
      </c>
    </row>
    <row r="612" spans="5:5" x14ac:dyDescent="0.25">
      <c r="E612">
        <v>611</v>
      </c>
    </row>
    <row r="613" spans="5:5" x14ac:dyDescent="0.25">
      <c r="E613">
        <v>612</v>
      </c>
    </row>
    <row r="614" spans="5:5" x14ac:dyDescent="0.25">
      <c r="E614">
        <v>613</v>
      </c>
    </row>
    <row r="615" spans="5:5" x14ac:dyDescent="0.25">
      <c r="E615">
        <v>614</v>
      </c>
    </row>
    <row r="616" spans="5:5" x14ac:dyDescent="0.25">
      <c r="E616">
        <v>615</v>
      </c>
    </row>
    <row r="617" spans="5:5" x14ac:dyDescent="0.25">
      <c r="E617">
        <v>616</v>
      </c>
    </row>
    <row r="618" spans="5:5" x14ac:dyDescent="0.25">
      <c r="E618">
        <v>617</v>
      </c>
    </row>
    <row r="619" spans="5:5" x14ac:dyDescent="0.25">
      <c r="E619">
        <v>618</v>
      </c>
    </row>
    <row r="620" spans="5:5" x14ac:dyDescent="0.25">
      <c r="E620">
        <v>619</v>
      </c>
    </row>
    <row r="621" spans="5:5" x14ac:dyDescent="0.25">
      <c r="E621">
        <v>620</v>
      </c>
    </row>
    <row r="622" spans="5:5" x14ac:dyDescent="0.25">
      <c r="E622">
        <v>621</v>
      </c>
    </row>
    <row r="623" spans="5:5" x14ac:dyDescent="0.25">
      <c r="E623">
        <v>622</v>
      </c>
    </row>
    <row r="624" spans="5:5" x14ac:dyDescent="0.25">
      <c r="E624">
        <v>623</v>
      </c>
    </row>
    <row r="625" spans="5:5" x14ac:dyDescent="0.25">
      <c r="E625">
        <v>624</v>
      </c>
    </row>
    <row r="626" spans="5:5" x14ac:dyDescent="0.25">
      <c r="E626">
        <v>625</v>
      </c>
    </row>
    <row r="627" spans="5:5" x14ac:dyDescent="0.25">
      <c r="E627">
        <v>626</v>
      </c>
    </row>
    <row r="628" spans="5:5" x14ac:dyDescent="0.25">
      <c r="E628">
        <v>627</v>
      </c>
    </row>
    <row r="629" spans="5:5" x14ac:dyDescent="0.25">
      <c r="E629">
        <v>628</v>
      </c>
    </row>
    <row r="630" spans="5:5" x14ac:dyDescent="0.25">
      <c r="E630">
        <v>629</v>
      </c>
    </row>
    <row r="631" spans="5:5" x14ac:dyDescent="0.25">
      <c r="E631">
        <v>630</v>
      </c>
    </row>
    <row r="632" spans="5:5" x14ac:dyDescent="0.25">
      <c r="E632">
        <v>631</v>
      </c>
    </row>
    <row r="633" spans="5:5" x14ac:dyDescent="0.25">
      <c r="E633">
        <v>632</v>
      </c>
    </row>
    <row r="634" spans="5:5" x14ac:dyDescent="0.25">
      <c r="E634">
        <v>633</v>
      </c>
    </row>
    <row r="635" spans="5:5" x14ac:dyDescent="0.25">
      <c r="E635">
        <v>634</v>
      </c>
    </row>
    <row r="636" spans="5:5" x14ac:dyDescent="0.25">
      <c r="E636">
        <v>635</v>
      </c>
    </row>
    <row r="637" spans="5:5" x14ac:dyDescent="0.25">
      <c r="E637">
        <v>636</v>
      </c>
    </row>
    <row r="638" spans="5:5" x14ac:dyDescent="0.25">
      <c r="E638">
        <v>637</v>
      </c>
    </row>
    <row r="639" spans="5:5" x14ac:dyDescent="0.25">
      <c r="E639">
        <v>638</v>
      </c>
    </row>
    <row r="640" spans="5:5" x14ac:dyDescent="0.25">
      <c r="E640">
        <v>639</v>
      </c>
    </row>
    <row r="641" spans="5:5" x14ac:dyDescent="0.25">
      <c r="E641">
        <v>640</v>
      </c>
    </row>
    <row r="642" spans="5:5" x14ac:dyDescent="0.25">
      <c r="E642">
        <v>641</v>
      </c>
    </row>
    <row r="643" spans="5:5" x14ac:dyDescent="0.25">
      <c r="E643">
        <v>642</v>
      </c>
    </row>
    <row r="644" spans="5:5" x14ac:dyDescent="0.25">
      <c r="E644">
        <v>643</v>
      </c>
    </row>
    <row r="645" spans="5:5" x14ac:dyDescent="0.25">
      <c r="E645">
        <v>644</v>
      </c>
    </row>
    <row r="646" spans="5:5" x14ac:dyDescent="0.25">
      <c r="E646">
        <v>645</v>
      </c>
    </row>
    <row r="647" spans="5:5" x14ac:dyDescent="0.25">
      <c r="E647">
        <v>646</v>
      </c>
    </row>
    <row r="648" spans="5:5" x14ac:dyDescent="0.25">
      <c r="E648">
        <v>647</v>
      </c>
    </row>
    <row r="649" spans="5:5" x14ac:dyDescent="0.25">
      <c r="E649">
        <v>648</v>
      </c>
    </row>
    <row r="650" spans="5:5" x14ac:dyDescent="0.25">
      <c r="E650">
        <v>649</v>
      </c>
    </row>
    <row r="651" spans="5:5" x14ac:dyDescent="0.25">
      <c r="E651">
        <v>650</v>
      </c>
    </row>
    <row r="652" spans="5:5" x14ac:dyDescent="0.25">
      <c r="E652">
        <v>651</v>
      </c>
    </row>
    <row r="653" spans="5:5" x14ac:dyDescent="0.25">
      <c r="E653">
        <v>652</v>
      </c>
    </row>
    <row r="654" spans="5:5" x14ac:dyDescent="0.25">
      <c r="E654">
        <v>653</v>
      </c>
    </row>
    <row r="655" spans="5:5" x14ac:dyDescent="0.25">
      <c r="E655">
        <v>654</v>
      </c>
    </row>
    <row r="656" spans="5:5" x14ac:dyDescent="0.25">
      <c r="E656">
        <v>655</v>
      </c>
    </row>
    <row r="657" spans="5:5" x14ac:dyDescent="0.25">
      <c r="E657">
        <v>656</v>
      </c>
    </row>
    <row r="658" spans="5:5" x14ac:dyDescent="0.25">
      <c r="E658">
        <v>657</v>
      </c>
    </row>
    <row r="659" spans="5:5" x14ac:dyDescent="0.25">
      <c r="E659">
        <v>658</v>
      </c>
    </row>
    <row r="660" spans="5:5" x14ac:dyDescent="0.25">
      <c r="E660">
        <v>659</v>
      </c>
    </row>
    <row r="661" spans="5:5" x14ac:dyDescent="0.25">
      <c r="E661">
        <v>660</v>
      </c>
    </row>
    <row r="662" spans="5:5" x14ac:dyDescent="0.25">
      <c r="E662">
        <v>661</v>
      </c>
    </row>
    <row r="663" spans="5:5" x14ac:dyDescent="0.25">
      <c r="E663">
        <v>662</v>
      </c>
    </row>
    <row r="664" spans="5:5" x14ac:dyDescent="0.25">
      <c r="E664">
        <v>663</v>
      </c>
    </row>
    <row r="665" spans="5:5" x14ac:dyDescent="0.25">
      <c r="E665">
        <v>664</v>
      </c>
    </row>
    <row r="666" spans="5:5" x14ac:dyDescent="0.25">
      <c r="E666">
        <v>665</v>
      </c>
    </row>
    <row r="667" spans="5:5" x14ac:dyDescent="0.25">
      <c r="E667">
        <v>666</v>
      </c>
    </row>
    <row r="668" spans="5:5" x14ac:dyDescent="0.25">
      <c r="E668">
        <v>667</v>
      </c>
    </row>
    <row r="669" spans="5:5" x14ac:dyDescent="0.25">
      <c r="E669">
        <v>668</v>
      </c>
    </row>
    <row r="670" spans="5:5" x14ac:dyDescent="0.25">
      <c r="E670">
        <v>669</v>
      </c>
    </row>
    <row r="671" spans="5:5" x14ac:dyDescent="0.25">
      <c r="E671">
        <v>670</v>
      </c>
    </row>
    <row r="672" spans="5:5" x14ac:dyDescent="0.25">
      <c r="E672">
        <v>671</v>
      </c>
    </row>
    <row r="673" spans="5:5" x14ac:dyDescent="0.25">
      <c r="E673">
        <v>672</v>
      </c>
    </row>
    <row r="674" spans="5:5" x14ac:dyDescent="0.25">
      <c r="E674">
        <v>673</v>
      </c>
    </row>
    <row r="675" spans="5:5" x14ac:dyDescent="0.25">
      <c r="E675">
        <v>674</v>
      </c>
    </row>
    <row r="676" spans="5:5" x14ac:dyDescent="0.25">
      <c r="E676">
        <v>675</v>
      </c>
    </row>
    <row r="677" spans="5:5" x14ac:dyDescent="0.25">
      <c r="E677">
        <v>676</v>
      </c>
    </row>
    <row r="678" spans="5:5" x14ac:dyDescent="0.25">
      <c r="E678">
        <v>677</v>
      </c>
    </row>
    <row r="679" spans="5:5" x14ac:dyDescent="0.25">
      <c r="E679">
        <v>678</v>
      </c>
    </row>
    <row r="680" spans="5:5" x14ac:dyDescent="0.25">
      <c r="E680">
        <v>679</v>
      </c>
    </row>
    <row r="681" spans="5:5" x14ac:dyDescent="0.25">
      <c r="E681">
        <v>680</v>
      </c>
    </row>
    <row r="682" spans="5:5" x14ac:dyDescent="0.25">
      <c r="E682">
        <v>681</v>
      </c>
    </row>
    <row r="683" spans="5:5" x14ac:dyDescent="0.25">
      <c r="E683">
        <v>682</v>
      </c>
    </row>
    <row r="684" spans="5:5" x14ac:dyDescent="0.25">
      <c r="E684">
        <v>683</v>
      </c>
    </row>
    <row r="685" spans="5:5" x14ac:dyDescent="0.25">
      <c r="E685">
        <v>684</v>
      </c>
    </row>
    <row r="686" spans="5:5" x14ac:dyDescent="0.25">
      <c r="E686">
        <v>685</v>
      </c>
    </row>
    <row r="687" spans="5:5" x14ac:dyDescent="0.25">
      <c r="E687">
        <v>686</v>
      </c>
    </row>
    <row r="688" spans="5:5" x14ac:dyDescent="0.25">
      <c r="E688">
        <v>687</v>
      </c>
    </row>
    <row r="689" spans="5:5" x14ac:dyDescent="0.25">
      <c r="E689">
        <v>688</v>
      </c>
    </row>
    <row r="690" spans="5:5" x14ac:dyDescent="0.25">
      <c r="E690">
        <v>689</v>
      </c>
    </row>
    <row r="691" spans="5:5" x14ac:dyDescent="0.25">
      <c r="E691">
        <v>690</v>
      </c>
    </row>
    <row r="692" spans="5:5" x14ac:dyDescent="0.25">
      <c r="E692">
        <v>691</v>
      </c>
    </row>
    <row r="693" spans="5:5" x14ac:dyDescent="0.25">
      <c r="E693">
        <v>692</v>
      </c>
    </row>
    <row r="694" spans="5:5" x14ac:dyDescent="0.25">
      <c r="E694">
        <v>693</v>
      </c>
    </row>
    <row r="695" spans="5:5" x14ac:dyDescent="0.25">
      <c r="E695">
        <v>694</v>
      </c>
    </row>
    <row r="696" spans="5:5" x14ac:dyDescent="0.25">
      <c r="E696">
        <v>695</v>
      </c>
    </row>
    <row r="697" spans="5:5" x14ac:dyDescent="0.25">
      <c r="E697">
        <v>696</v>
      </c>
    </row>
    <row r="698" spans="5:5" x14ac:dyDescent="0.25">
      <c r="E698">
        <v>697</v>
      </c>
    </row>
    <row r="699" spans="5:5" x14ac:dyDescent="0.25">
      <c r="E699">
        <v>698</v>
      </c>
    </row>
    <row r="700" spans="5:5" x14ac:dyDescent="0.25">
      <c r="E700">
        <v>699</v>
      </c>
    </row>
    <row r="701" spans="5:5" x14ac:dyDescent="0.25">
      <c r="E701">
        <v>700</v>
      </c>
    </row>
    <row r="702" spans="5:5" x14ac:dyDescent="0.25">
      <c r="E702">
        <v>701</v>
      </c>
    </row>
    <row r="703" spans="5:5" x14ac:dyDescent="0.25">
      <c r="E703">
        <v>702</v>
      </c>
    </row>
    <row r="704" spans="5:5" x14ac:dyDescent="0.25">
      <c r="E704">
        <v>703</v>
      </c>
    </row>
    <row r="705" spans="5:5" x14ac:dyDescent="0.25">
      <c r="E705">
        <v>704</v>
      </c>
    </row>
    <row r="706" spans="5:5" x14ac:dyDescent="0.25">
      <c r="E706">
        <v>705</v>
      </c>
    </row>
    <row r="707" spans="5:5" x14ac:dyDescent="0.25">
      <c r="E707">
        <v>706</v>
      </c>
    </row>
    <row r="708" spans="5:5" x14ac:dyDescent="0.25">
      <c r="E708">
        <v>707</v>
      </c>
    </row>
    <row r="709" spans="5:5" x14ac:dyDescent="0.25">
      <c r="E709">
        <v>708</v>
      </c>
    </row>
    <row r="710" spans="5:5" x14ac:dyDescent="0.25">
      <c r="E710">
        <v>709</v>
      </c>
    </row>
    <row r="711" spans="5:5" x14ac:dyDescent="0.25">
      <c r="E711">
        <v>710</v>
      </c>
    </row>
    <row r="712" spans="5:5" x14ac:dyDescent="0.25">
      <c r="E712">
        <v>711</v>
      </c>
    </row>
    <row r="713" spans="5:5" x14ac:dyDescent="0.25">
      <c r="E713">
        <v>712</v>
      </c>
    </row>
    <row r="714" spans="5:5" x14ac:dyDescent="0.25">
      <c r="E714">
        <v>713</v>
      </c>
    </row>
    <row r="715" spans="5:5" x14ac:dyDescent="0.25">
      <c r="E715">
        <v>714</v>
      </c>
    </row>
    <row r="716" spans="5:5" x14ac:dyDescent="0.25">
      <c r="E716">
        <v>715</v>
      </c>
    </row>
    <row r="717" spans="5:5" x14ac:dyDescent="0.25">
      <c r="E717">
        <v>716</v>
      </c>
    </row>
    <row r="718" spans="5:5" x14ac:dyDescent="0.25">
      <c r="E718">
        <v>717</v>
      </c>
    </row>
    <row r="719" spans="5:5" x14ac:dyDescent="0.25">
      <c r="E719">
        <v>718</v>
      </c>
    </row>
    <row r="720" spans="5:5" x14ac:dyDescent="0.25">
      <c r="E720">
        <v>719</v>
      </c>
    </row>
    <row r="721" spans="5:5" x14ac:dyDescent="0.25">
      <c r="E721">
        <v>720</v>
      </c>
    </row>
    <row r="722" spans="5:5" x14ac:dyDescent="0.25">
      <c r="E722">
        <v>721</v>
      </c>
    </row>
    <row r="723" spans="5:5" x14ac:dyDescent="0.25">
      <c r="E723">
        <v>722</v>
      </c>
    </row>
    <row r="724" spans="5:5" x14ac:dyDescent="0.25">
      <c r="E724">
        <v>723</v>
      </c>
    </row>
    <row r="725" spans="5:5" x14ac:dyDescent="0.25">
      <c r="E725">
        <v>724</v>
      </c>
    </row>
    <row r="726" spans="5:5" x14ac:dyDescent="0.25">
      <c r="E726">
        <v>725</v>
      </c>
    </row>
    <row r="727" spans="5:5" x14ac:dyDescent="0.25">
      <c r="E727">
        <v>726</v>
      </c>
    </row>
    <row r="728" spans="5:5" x14ac:dyDescent="0.25">
      <c r="E728">
        <v>727</v>
      </c>
    </row>
    <row r="729" spans="5:5" x14ac:dyDescent="0.25">
      <c r="E729">
        <v>728</v>
      </c>
    </row>
    <row r="730" spans="5:5" x14ac:dyDescent="0.25">
      <c r="E730">
        <v>729</v>
      </c>
    </row>
    <row r="731" spans="5:5" x14ac:dyDescent="0.25">
      <c r="E731">
        <v>730</v>
      </c>
    </row>
    <row r="732" spans="5:5" x14ac:dyDescent="0.25">
      <c r="E732">
        <v>731</v>
      </c>
    </row>
    <row r="733" spans="5:5" x14ac:dyDescent="0.25">
      <c r="E733">
        <v>732</v>
      </c>
    </row>
    <row r="734" spans="5:5" x14ac:dyDescent="0.25">
      <c r="E734">
        <v>733</v>
      </c>
    </row>
    <row r="735" spans="5:5" x14ac:dyDescent="0.25">
      <c r="E735">
        <v>734</v>
      </c>
    </row>
    <row r="736" spans="5:5" x14ac:dyDescent="0.25">
      <c r="E736">
        <v>735</v>
      </c>
    </row>
    <row r="737" spans="5:5" x14ac:dyDescent="0.25">
      <c r="E737">
        <v>736</v>
      </c>
    </row>
    <row r="738" spans="5:5" x14ac:dyDescent="0.25">
      <c r="E738">
        <v>737</v>
      </c>
    </row>
    <row r="739" spans="5:5" x14ac:dyDescent="0.25">
      <c r="E739">
        <v>738</v>
      </c>
    </row>
    <row r="740" spans="5:5" x14ac:dyDescent="0.25">
      <c r="E740">
        <v>739</v>
      </c>
    </row>
    <row r="741" spans="5:5" x14ac:dyDescent="0.25">
      <c r="E741">
        <v>740</v>
      </c>
    </row>
    <row r="742" spans="5:5" x14ac:dyDescent="0.25">
      <c r="E742">
        <v>741</v>
      </c>
    </row>
    <row r="743" spans="5:5" x14ac:dyDescent="0.25">
      <c r="E743">
        <v>742</v>
      </c>
    </row>
    <row r="744" spans="5:5" x14ac:dyDescent="0.25">
      <c r="E744">
        <v>743</v>
      </c>
    </row>
    <row r="745" spans="5:5" x14ac:dyDescent="0.25">
      <c r="E745">
        <v>744</v>
      </c>
    </row>
    <row r="746" spans="5:5" x14ac:dyDescent="0.25">
      <c r="E746">
        <v>745</v>
      </c>
    </row>
    <row r="747" spans="5:5" x14ac:dyDescent="0.25">
      <c r="E747">
        <v>746</v>
      </c>
    </row>
    <row r="748" spans="5:5" x14ac:dyDescent="0.25">
      <c r="E748">
        <v>747</v>
      </c>
    </row>
    <row r="749" spans="5:5" x14ac:dyDescent="0.25">
      <c r="E749">
        <v>748</v>
      </c>
    </row>
    <row r="750" spans="5:5" x14ac:dyDescent="0.25">
      <c r="E750">
        <v>749</v>
      </c>
    </row>
    <row r="751" spans="5:5" x14ac:dyDescent="0.25">
      <c r="E751">
        <v>750</v>
      </c>
    </row>
    <row r="752" spans="5:5" x14ac:dyDescent="0.25">
      <c r="E752">
        <v>751</v>
      </c>
    </row>
    <row r="753" spans="5:5" x14ac:dyDescent="0.25">
      <c r="E753">
        <v>752</v>
      </c>
    </row>
    <row r="754" spans="5:5" x14ac:dyDescent="0.25">
      <c r="E754">
        <v>753</v>
      </c>
    </row>
    <row r="755" spans="5:5" x14ac:dyDescent="0.25">
      <c r="E755">
        <v>754</v>
      </c>
    </row>
    <row r="756" spans="5:5" x14ac:dyDescent="0.25">
      <c r="E756">
        <v>755</v>
      </c>
    </row>
    <row r="757" spans="5:5" x14ac:dyDescent="0.25">
      <c r="E757">
        <v>756</v>
      </c>
    </row>
    <row r="758" spans="5:5" x14ac:dyDescent="0.25">
      <c r="E758">
        <v>757</v>
      </c>
    </row>
    <row r="759" spans="5:5" x14ac:dyDescent="0.25">
      <c r="E759">
        <v>758</v>
      </c>
    </row>
    <row r="760" spans="5:5" x14ac:dyDescent="0.25">
      <c r="E760">
        <v>759</v>
      </c>
    </row>
    <row r="761" spans="5:5" x14ac:dyDescent="0.25">
      <c r="E761">
        <v>760</v>
      </c>
    </row>
    <row r="762" spans="5:5" x14ac:dyDescent="0.25">
      <c r="E762">
        <v>761</v>
      </c>
    </row>
    <row r="763" spans="5:5" x14ac:dyDescent="0.25">
      <c r="E763">
        <v>762</v>
      </c>
    </row>
    <row r="764" spans="5:5" x14ac:dyDescent="0.25">
      <c r="E764">
        <v>763</v>
      </c>
    </row>
    <row r="765" spans="5:5" x14ac:dyDescent="0.25">
      <c r="E765">
        <v>764</v>
      </c>
    </row>
    <row r="766" spans="5:5" x14ac:dyDescent="0.25">
      <c r="E766">
        <v>765</v>
      </c>
    </row>
    <row r="767" spans="5:5" x14ac:dyDescent="0.25">
      <c r="E767">
        <v>766</v>
      </c>
    </row>
    <row r="768" spans="5:5" x14ac:dyDescent="0.25">
      <c r="E768">
        <v>767</v>
      </c>
    </row>
    <row r="769" spans="5:5" x14ac:dyDescent="0.25">
      <c r="E769">
        <v>768</v>
      </c>
    </row>
    <row r="770" spans="5:5" x14ac:dyDescent="0.25">
      <c r="E770">
        <v>769</v>
      </c>
    </row>
    <row r="771" spans="5:5" x14ac:dyDescent="0.25">
      <c r="E771">
        <v>770</v>
      </c>
    </row>
    <row r="772" spans="5:5" x14ac:dyDescent="0.25">
      <c r="E772">
        <v>771</v>
      </c>
    </row>
    <row r="773" spans="5:5" x14ac:dyDescent="0.25">
      <c r="E773">
        <v>772</v>
      </c>
    </row>
    <row r="774" spans="5:5" x14ac:dyDescent="0.25">
      <c r="E774">
        <v>773</v>
      </c>
    </row>
    <row r="775" spans="5:5" x14ac:dyDescent="0.25">
      <c r="E775">
        <v>774</v>
      </c>
    </row>
    <row r="776" spans="5:5" x14ac:dyDescent="0.25">
      <c r="E776">
        <v>775</v>
      </c>
    </row>
    <row r="777" spans="5:5" x14ac:dyDescent="0.25">
      <c r="E777">
        <v>776</v>
      </c>
    </row>
    <row r="778" spans="5:5" x14ac:dyDescent="0.25">
      <c r="E778">
        <v>777</v>
      </c>
    </row>
    <row r="779" spans="5:5" x14ac:dyDescent="0.25">
      <c r="E779">
        <v>778</v>
      </c>
    </row>
    <row r="780" spans="5:5" x14ac:dyDescent="0.25">
      <c r="E780">
        <v>779</v>
      </c>
    </row>
    <row r="781" spans="5:5" x14ac:dyDescent="0.25">
      <c r="E781">
        <v>780</v>
      </c>
    </row>
    <row r="782" spans="5:5" x14ac:dyDescent="0.25">
      <c r="E782">
        <v>781</v>
      </c>
    </row>
    <row r="783" spans="5:5" x14ac:dyDescent="0.25">
      <c r="E783">
        <v>782</v>
      </c>
    </row>
    <row r="784" spans="5:5" x14ac:dyDescent="0.25">
      <c r="E784">
        <v>783</v>
      </c>
    </row>
    <row r="785" spans="5:5" x14ac:dyDescent="0.25">
      <c r="E785">
        <v>784</v>
      </c>
    </row>
    <row r="786" spans="5:5" x14ac:dyDescent="0.25">
      <c r="E786">
        <v>785</v>
      </c>
    </row>
    <row r="787" spans="5:5" x14ac:dyDescent="0.25">
      <c r="E787">
        <v>786</v>
      </c>
    </row>
    <row r="788" spans="5:5" x14ac:dyDescent="0.25">
      <c r="E788">
        <v>787</v>
      </c>
    </row>
    <row r="789" spans="5:5" x14ac:dyDescent="0.25">
      <c r="E789">
        <v>788</v>
      </c>
    </row>
    <row r="790" spans="5:5" x14ac:dyDescent="0.25">
      <c r="E790">
        <v>789</v>
      </c>
    </row>
    <row r="791" spans="5:5" x14ac:dyDescent="0.25">
      <c r="E791">
        <v>790</v>
      </c>
    </row>
    <row r="792" spans="5:5" x14ac:dyDescent="0.25">
      <c r="E792">
        <v>791</v>
      </c>
    </row>
    <row r="793" spans="5:5" x14ac:dyDescent="0.25">
      <c r="E793">
        <v>792</v>
      </c>
    </row>
    <row r="794" spans="5:5" x14ac:dyDescent="0.25">
      <c r="E794">
        <v>793</v>
      </c>
    </row>
    <row r="795" spans="5:5" x14ac:dyDescent="0.25">
      <c r="E795">
        <v>794</v>
      </c>
    </row>
    <row r="796" spans="5:5" x14ac:dyDescent="0.25">
      <c r="E796">
        <v>795</v>
      </c>
    </row>
    <row r="797" spans="5:5" x14ac:dyDescent="0.25">
      <c r="E797">
        <v>796</v>
      </c>
    </row>
    <row r="798" spans="5:5" x14ac:dyDescent="0.25">
      <c r="E798">
        <v>797</v>
      </c>
    </row>
    <row r="799" spans="5:5" x14ac:dyDescent="0.25">
      <c r="E799">
        <v>798</v>
      </c>
    </row>
    <row r="800" spans="5:5" x14ac:dyDescent="0.25">
      <c r="E800">
        <v>799</v>
      </c>
    </row>
    <row r="801" spans="5:5" x14ac:dyDescent="0.25">
      <c r="E801">
        <v>800</v>
      </c>
    </row>
    <row r="802" spans="5:5" x14ac:dyDescent="0.25">
      <c r="E802">
        <v>801</v>
      </c>
    </row>
    <row r="803" spans="5:5" x14ac:dyDescent="0.25">
      <c r="E803">
        <v>802</v>
      </c>
    </row>
    <row r="804" spans="5:5" x14ac:dyDescent="0.25">
      <c r="E804">
        <v>803</v>
      </c>
    </row>
    <row r="805" spans="5:5" x14ac:dyDescent="0.25">
      <c r="E805">
        <v>804</v>
      </c>
    </row>
    <row r="806" spans="5:5" x14ac:dyDescent="0.25">
      <c r="E806">
        <v>805</v>
      </c>
    </row>
    <row r="807" spans="5:5" x14ac:dyDescent="0.25">
      <c r="E807">
        <v>806</v>
      </c>
    </row>
    <row r="808" spans="5:5" x14ac:dyDescent="0.25">
      <c r="E808">
        <v>807</v>
      </c>
    </row>
    <row r="809" spans="5:5" x14ac:dyDescent="0.25">
      <c r="E809">
        <v>808</v>
      </c>
    </row>
    <row r="810" spans="5:5" x14ac:dyDescent="0.25">
      <c r="E810">
        <v>809</v>
      </c>
    </row>
    <row r="811" spans="5:5" x14ac:dyDescent="0.25">
      <c r="E811">
        <v>810</v>
      </c>
    </row>
    <row r="812" spans="5:5" x14ac:dyDescent="0.25">
      <c r="E812">
        <v>811</v>
      </c>
    </row>
    <row r="813" spans="5:5" x14ac:dyDescent="0.25">
      <c r="E813">
        <v>812</v>
      </c>
    </row>
    <row r="814" spans="5:5" x14ac:dyDescent="0.25">
      <c r="E814">
        <v>813</v>
      </c>
    </row>
    <row r="815" spans="5:5" x14ac:dyDescent="0.25">
      <c r="E815">
        <v>814</v>
      </c>
    </row>
    <row r="816" spans="5:5" x14ac:dyDescent="0.25">
      <c r="E816">
        <v>815</v>
      </c>
    </row>
    <row r="817" spans="5:5" x14ac:dyDescent="0.25">
      <c r="E817">
        <v>816</v>
      </c>
    </row>
    <row r="818" spans="5:5" x14ac:dyDescent="0.25">
      <c r="E818">
        <v>817</v>
      </c>
    </row>
    <row r="819" spans="5:5" x14ac:dyDescent="0.25">
      <c r="E819">
        <v>818</v>
      </c>
    </row>
    <row r="820" spans="5:5" x14ac:dyDescent="0.25">
      <c r="E820">
        <v>819</v>
      </c>
    </row>
    <row r="821" spans="5:5" x14ac:dyDescent="0.25">
      <c r="E821">
        <v>820</v>
      </c>
    </row>
    <row r="822" spans="5:5" x14ac:dyDescent="0.25">
      <c r="E822">
        <v>821</v>
      </c>
    </row>
    <row r="823" spans="5:5" x14ac:dyDescent="0.25">
      <c r="E823">
        <v>822</v>
      </c>
    </row>
    <row r="824" spans="5:5" x14ac:dyDescent="0.25">
      <c r="E824">
        <v>823</v>
      </c>
    </row>
    <row r="825" spans="5:5" x14ac:dyDescent="0.25">
      <c r="E825">
        <v>824</v>
      </c>
    </row>
    <row r="826" spans="5:5" x14ac:dyDescent="0.25">
      <c r="E826">
        <v>825</v>
      </c>
    </row>
    <row r="827" spans="5:5" x14ac:dyDescent="0.25">
      <c r="E827">
        <v>826</v>
      </c>
    </row>
    <row r="828" spans="5:5" x14ac:dyDescent="0.25">
      <c r="E828">
        <v>827</v>
      </c>
    </row>
    <row r="829" spans="5:5" x14ac:dyDescent="0.25">
      <c r="E829">
        <v>828</v>
      </c>
    </row>
    <row r="830" spans="5:5" x14ac:dyDescent="0.25">
      <c r="E830">
        <v>829</v>
      </c>
    </row>
    <row r="831" spans="5:5" x14ac:dyDescent="0.25">
      <c r="E831">
        <v>830</v>
      </c>
    </row>
    <row r="832" spans="5:5" x14ac:dyDescent="0.25">
      <c r="E832">
        <v>831</v>
      </c>
    </row>
    <row r="833" spans="5:5" x14ac:dyDescent="0.25">
      <c r="E833">
        <v>832</v>
      </c>
    </row>
    <row r="834" spans="5:5" x14ac:dyDescent="0.25">
      <c r="E834">
        <v>833</v>
      </c>
    </row>
    <row r="835" spans="5:5" x14ac:dyDescent="0.25">
      <c r="E835">
        <v>834</v>
      </c>
    </row>
    <row r="836" spans="5:5" x14ac:dyDescent="0.25">
      <c r="E836">
        <v>835</v>
      </c>
    </row>
    <row r="837" spans="5:5" x14ac:dyDescent="0.25">
      <c r="E837">
        <v>836</v>
      </c>
    </row>
    <row r="838" spans="5:5" x14ac:dyDescent="0.25">
      <c r="E838">
        <v>837</v>
      </c>
    </row>
    <row r="839" spans="5:5" x14ac:dyDescent="0.25">
      <c r="E839">
        <v>838</v>
      </c>
    </row>
    <row r="840" spans="5:5" x14ac:dyDescent="0.25">
      <c r="E840">
        <v>839</v>
      </c>
    </row>
    <row r="841" spans="5:5" x14ac:dyDescent="0.25">
      <c r="E841">
        <v>840</v>
      </c>
    </row>
    <row r="842" spans="5:5" x14ac:dyDescent="0.25">
      <c r="E842">
        <v>841</v>
      </c>
    </row>
    <row r="843" spans="5:5" x14ac:dyDescent="0.25">
      <c r="E843">
        <v>842</v>
      </c>
    </row>
    <row r="844" spans="5:5" x14ac:dyDescent="0.25">
      <c r="E844">
        <v>843</v>
      </c>
    </row>
    <row r="845" spans="5:5" x14ac:dyDescent="0.25">
      <c r="E845">
        <v>844</v>
      </c>
    </row>
    <row r="846" spans="5:5" x14ac:dyDescent="0.25">
      <c r="E846">
        <v>845</v>
      </c>
    </row>
    <row r="847" spans="5:5" x14ac:dyDescent="0.25">
      <c r="E847">
        <v>846</v>
      </c>
    </row>
    <row r="848" spans="5:5" x14ac:dyDescent="0.25">
      <c r="E848">
        <v>847</v>
      </c>
    </row>
    <row r="849" spans="5:5" x14ac:dyDescent="0.25">
      <c r="E849">
        <v>848</v>
      </c>
    </row>
    <row r="850" spans="5:5" x14ac:dyDescent="0.25">
      <c r="E850">
        <v>849</v>
      </c>
    </row>
    <row r="851" spans="5:5" x14ac:dyDescent="0.25">
      <c r="E851">
        <v>850</v>
      </c>
    </row>
    <row r="852" spans="5:5" x14ac:dyDescent="0.25">
      <c r="E852">
        <v>851</v>
      </c>
    </row>
    <row r="853" spans="5:5" x14ac:dyDescent="0.25">
      <c r="E853">
        <v>852</v>
      </c>
    </row>
    <row r="854" spans="5:5" x14ac:dyDescent="0.25">
      <c r="E854">
        <v>853</v>
      </c>
    </row>
    <row r="855" spans="5:5" x14ac:dyDescent="0.25">
      <c r="E855">
        <v>854</v>
      </c>
    </row>
    <row r="856" spans="5:5" x14ac:dyDescent="0.25">
      <c r="E856">
        <v>855</v>
      </c>
    </row>
    <row r="857" spans="5:5" x14ac:dyDescent="0.25">
      <c r="E857">
        <v>856</v>
      </c>
    </row>
    <row r="858" spans="5:5" x14ac:dyDescent="0.25">
      <c r="E858">
        <v>857</v>
      </c>
    </row>
    <row r="859" spans="5:5" x14ac:dyDescent="0.25">
      <c r="E859">
        <v>858</v>
      </c>
    </row>
    <row r="860" spans="5:5" x14ac:dyDescent="0.25">
      <c r="E860">
        <v>859</v>
      </c>
    </row>
    <row r="861" spans="5:5" x14ac:dyDescent="0.25">
      <c r="E861">
        <v>860</v>
      </c>
    </row>
    <row r="862" spans="5:5" x14ac:dyDescent="0.25">
      <c r="E862">
        <v>861</v>
      </c>
    </row>
    <row r="863" spans="5:5" x14ac:dyDescent="0.25">
      <c r="E863">
        <v>862</v>
      </c>
    </row>
    <row r="864" spans="5:5" x14ac:dyDescent="0.25">
      <c r="E864">
        <v>863</v>
      </c>
    </row>
    <row r="865" spans="5:5" x14ac:dyDescent="0.25">
      <c r="E865">
        <v>864</v>
      </c>
    </row>
    <row r="866" spans="5:5" x14ac:dyDescent="0.25">
      <c r="E866">
        <v>865</v>
      </c>
    </row>
    <row r="867" spans="5:5" x14ac:dyDescent="0.25">
      <c r="E867">
        <v>866</v>
      </c>
    </row>
    <row r="868" spans="5:5" x14ac:dyDescent="0.25">
      <c r="E868">
        <v>867</v>
      </c>
    </row>
    <row r="869" spans="5:5" x14ac:dyDescent="0.25">
      <c r="E869">
        <v>868</v>
      </c>
    </row>
    <row r="870" spans="5:5" x14ac:dyDescent="0.25">
      <c r="E870">
        <v>869</v>
      </c>
    </row>
    <row r="871" spans="5:5" x14ac:dyDescent="0.25">
      <c r="E871">
        <v>870</v>
      </c>
    </row>
    <row r="872" spans="5:5" x14ac:dyDescent="0.25">
      <c r="E872">
        <v>871</v>
      </c>
    </row>
    <row r="873" spans="5:5" x14ac:dyDescent="0.25">
      <c r="E873">
        <v>872</v>
      </c>
    </row>
    <row r="874" spans="5:5" x14ac:dyDescent="0.25">
      <c r="E874">
        <v>873</v>
      </c>
    </row>
    <row r="875" spans="5:5" x14ac:dyDescent="0.25">
      <c r="E875">
        <v>874</v>
      </c>
    </row>
    <row r="876" spans="5:5" x14ac:dyDescent="0.25">
      <c r="E876">
        <v>875</v>
      </c>
    </row>
    <row r="877" spans="5:5" x14ac:dyDescent="0.25">
      <c r="E877">
        <v>876</v>
      </c>
    </row>
    <row r="878" spans="5:5" x14ac:dyDescent="0.25">
      <c r="E878">
        <v>877</v>
      </c>
    </row>
    <row r="879" spans="5:5" x14ac:dyDescent="0.25">
      <c r="E879">
        <v>878</v>
      </c>
    </row>
    <row r="880" spans="5:5" x14ac:dyDescent="0.25">
      <c r="E880">
        <v>879</v>
      </c>
    </row>
    <row r="881" spans="5:5" x14ac:dyDescent="0.25">
      <c r="E881">
        <v>880</v>
      </c>
    </row>
    <row r="882" spans="5:5" x14ac:dyDescent="0.25">
      <c r="E882">
        <v>881</v>
      </c>
    </row>
    <row r="883" spans="5:5" x14ac:dyDescent="0.25">
      <c r="E883">
        <v>882</v>
      </c>
    </row>
    <row r="884" spans="5:5" x14ac:dyDescent="0.25">
      <c r="E884">
        <v>883</v>
      </c>
    </row>
    <row r="885" spans="5:5" x14ac:dyDescent="0.25">
      <c r="E885">
        <v>884</v>
      </c>
    </row>
    <row r="886" spans="5:5" x14ac:dyDescent="0.25">
      <c r="E886">
        <v>885</v>
      </c>
    </row>
    <row r="887" spans="5:5" x14ac:dyDescent="0.25">
      <c r="E887">
        <v>886</v>
      </c>
    </row>
    <row r="888" spans="5:5" x14ac:dyDescent="0.25">
      <c r="E888">
        <v>887</v>
      </c>
    </row>
    <row r="889" spans="5:5" x14ac:dyDescent="0.25">
      <c r="E889">
        <v>888</v>
      </c>
    </row>
    <row r="890" spans="5:5" x14ac:dyDescent="0.25">
      <c r="E890">
        <v>889</v>
      </c>
    </row>
    <row r="891" spans="5:5" x14ac:dyDescent="0.25">
      <c r="E891">
        <v>890</v>
      </c>
    </row>
    <row r="892" spans="5:5" x14ac:dyDescent="0.25">
      <c r="E892">
        <v>891</v>
      </c>
    </row>
    <row r="893" spans="5:5" x14ac:dyDescent="0.25">
      <c r="E893">
        <v>892</v>
      </c>
    </row>
    <row r="894" spans="5:5" x14ac:dyDescent="0.25">
      <c r="E894">
        <v>893</v>
      </c>
    </row>
    <row r="895" spans="5:5" x14ac:dyDescent="0.25">
      <c r="E895">
        <v>894</v>
      </c>
    </row>
    <row r="896" spans="5:5" x14ac:dyDescent="0.25">
      <c r="E896">
        <v>895</v>
      </c>
    </row>
    <row r="897" spans="5:5" x14ac:dyDescent="0.25">
      <c r="E897">
        <v>896</v>
      </c>
    </row>
    <row r="898" spans="5:5" x14ac:dyDescent="0.25">
      <c r="E898">
        <v>897</v>
      </c>
    </row>
    <row r="899" spans="5:5" x14ac:dyDescent="0.25">
      <c r="E899">
        <v>898</v>
      </c>
    </row>
    <row r="900" spans="5:5" x14ac:dyDescent="0.25">
      <c r="E900">
        <v>899</v>
      </c>
    </row>
    <row r="901" spans="5:5" x14ac:dyDescent="0.25">
      <c r="E901">
        <v>900</v>
      </c>
    </row>
    <row r="902" spans="5:5" x14ac:dyDescent="0.25">
      <c r="E902">
        <v>901</v>
      </c>
    </row>
    <row r="903" spans="5:5" x14ac:dyDescent="0.25">
      <c r="E903">
        <v>902</v>
      </c>
    </row>
    <row r="904" spans="5:5" x14ac:dyDescent="0.25">
      <c r="E904">
        <v>903</v>
      </c>
    </row>
    <row r="905" spans="5:5" x14ac:dyDescent="0.25">
      <c r="E905">
        <v>904</v>
      </c>
    </row>
    <row r="906" spans="5:5" x14ac:dyDescent="0.25">
      <c r="E906">
        <v>905</v>
      </c>
    </row>
    <row r="907" spans="5:5" x14ac:dyDescent="0.25">
      <c r="E907">
        <v>906</v>
      </c>
    </row>
    <row r="908" spans="5:5" x14ac:dyDescent="0.25">
      <c r="E908">
        <v>907</v>
      </c>
    </row>
    <row r="909" spans="5:5" x14ac:dyDescent="0.25">
      <c r="E909">
        <v>908</v>
      </c>
    </row>
    <row r="910" spans="5:5" x14ac:dyDescent="0.25">
      <c r="E910">
        <v>909</v>
      </c>
    </row>
    <row r="911" spans="5:5" x14ac:dyDescent="0.25">
      <c r="E911">
        <v>910</v>
      </c>
    </row>
    <row r="912" spans="5:5" x14ac:dyDescent="0.25">
      <c r="E912">
        <v>911</v>
      </c>
    </row>
    <row r="913" spans="5:5" x14ac:dyDescent="0.25">
      <c r="E913">
        <v>912</v>
      </c>
    </row>
    <row r="914" spans="5:5" x14ac:dyDescent="0.25">
      <c r="E914">
        <v>913</v>
      </c>
    </row>
    <row r="915" spans="5:5" x14ac:dyDescent="0.25">
      <c r="E915">
        <v>914</v>
      </c>
    </row>
    <row r="916" spans="5:5" x14ac:dyDescent="0.25">
      <c r="E916">
        <v>915</v>
      </c>
    </row>
    <row r="917" spans="5:5" x14ac:dyDescent="0.25">
      <c r="E917">
        <v>916</v>
      </c>
    </row>
    <row r="918" spans="5:5" x14ac:dyDescent="0.25">
      <c r="E918">
        <v>917</v>
      </c>
    </row>
    <row r="919" spans="5:5" x14ac:dyDescent="0.25">
      <c r="E919">
        <v>918</v>
      </c>
    </row>
    <row r="920" spans="5:5" x14ac:dyDescent="0.25">
      <c r="E920">
        <v>919</v>
      </c>
    </row>
    <row r="921" spans="5:5" x14ac:dyDescent="0.25">
      <c r="E921">
        <v>920</v>
      </c>
    </row>
    <row r="922" spans="5:5" x14ac:dyDescent="0.25">
      <c r="E922">
        <v>921</v>
      </c>
    </row>
    <row r="923" spans="5:5" x14ac:dyDescent="0.25">
      <c r="E923">
        <v>922</v>
      </c>
    </row>
    <row r="924" spans="5:5" x14ac:dyDescent="0.25">
      <c r="E924">
        <v>923</v>
      </c>
    </row>
    <row r="925" spans="5:5" x14ac:dyDescent="0.25">
      <c r="E925">
        <v>924</v>
      </c>
    </row>
    <row r="926" spans="5:5" x14ac:dyDescent="0.25">
      <c r="E926">
        <v>925</v>
      </c>
    </row>
    <row r="927" spans="5:5" x14ac:dyDescent="0.25">
      <c r="E927">
        <v>926</v>
      </c>
    </row>
    <row r="928" spans="5:5" x14ac:dyDescent="0.25">
      <c r="E928">
        <v>927</v>
      </c>
    </row>
    <row r="929" spans="5:5" x14ac:dyDescent="0.25">
      <c r="E929">
        <v>928</v>
      </c>
    </row>
    <row r="930" spans="5:5" x14ac:dyDescent="0.25">
      <c r="E930">
        <v>929</v>
      </c>
    </row>
    <row r="931" spans="5:5" x14ac:dyDescent="0.25">
      <c r="E931">
        <v>930</v>
      </c>
    </row>
    <row r="932" spans="5:5" x14ac:dyDescent="0.25">
      <c r="E932">
        <v>931</v>
      </c>
    </row>
    <row r="933" spans="5:5" x14ac:dyDescent="0.25">
      <c r="E933">
        <v>932</v>
      </c>
    </row>
    <row r="934" spans="5:5" x14ac:dyDescent="0.25">
      <c r="E934">
        <v>933</v>
      </c>
    </row>
    <row r="935" spans="5:5" x14ac:dyDescent="0.25">
      <c r="E935">
        <v>934</v>
      </c>
    </row>
    <row r="936" spans="5:5" x14ac:dyDescent="0.25">
      <c r="E936">
        <v>935</v>
      </c>
    </row>
    <row r="937" spans="5:5" x14ac:dyDescent="0.25">
      <c r="E937">
        <v>936</v>
      </c>
    </row>
    <row r="938" spans="5:5" x14ac:dyDescent="0.25">
      <c r="E938">
        <v>937</v>
      </c>
    </row>
    <row r="939" spans="5:5" x14ac:dyDescent="0.25">
      <c r="E939">
        <v>938</v>
      </c>
    </row>
    <row r="940" spans="5:5" x14ac:dyDescent="0.25">
      <c r="E940">
        <v>939</v>
      </c>
    </row>
    <row r="941" spans="5:5" x14ac:dyDescent="0.25">
      <c r="E941">
        <v>940</v>
      </c>
    </row>
    <row r="942" spans="5:5" x14ac:dyDescent="0.25">
      <c r="E942">
        <v>941</v>
      </c>
    </row>
    <row r="943" spans="5:5" x14ac:dyDescent="0.25">
      <c r="E943">
        <v>942</v>
      </c>
    </row>
    <row r="944" spans="5:5" x14ac:dyDescent="0.25">
      <c r="E944">
        <v>943</v>
      </c>
    </row>
    <row r="945" spans="5:5" x14ac:dyDescent="0.25">
      <c r="E945">
        <v>944</v>
      </c>
    </row>
    <row r="946" spans="5:5" x14ac:dyDescent="0.25">
      <c r="E946">
        <v>945</v>
      </c>
    </row>
    <row r="947" spans="5:5" x14ac:dyDescent="0.25">
      <c r="E947">
        <v>946</v>
      </c>
    </row>
    <row r="948" spans="5:5" x14ac:dyDescent="0.25">
      <c r="E948">
        <v>947</v>
      </c>
    </row>
    <row r="949" spans="5:5" x14ac:dyDescent="0.25">
      <c r="E949">
        <v>948</v>
      </c>
    </row>
    <row r="950" spans="5:5" x14ac:dyDescent="0.25">
      <c r="E950">
        <v>949</v>
      </c>
    </row>
    <row r="951" spans="5:5" x14ac:dyDescent="0.25">
      <c r="E951">
        <v>950</v>
      </c>
    </row>
    <row r="952" spans="5:5" x14ac:dyDescent="0.25">
      <c r="E952">
        <v>951</v>
      </c>
    </row>
    <row r="953" spans="5:5" x14ac:dyDescent="0.25">
      <c r="E953">
        <v>952</v>
      </c>
    </row>
    <row r="954" spans="5:5" x14ac:dyDescent="0.25">
      <c r="E954">
        <v>953</v>
      </c>
    </row>
    <row r="955" spans="5:5" x14ac:dyDescent="0.25">
      <c r="E955">
        <v>954</v>
      </c>
    </row>
    <row r="956" spans="5:5" x14ac:dyDescent="0.25">
      <c r="E956">
        <v>955</v>
      </c>
    </row>
    <row r="957" spans="5:5" x14ac:dyDescent="0.25">
      <c r="E957">
        <v>956</v>
      </c>
    </row>
    <row r="958" spans="5:5" x14ac:dyDescent="0.25">
      <c r="E958">
        <v>957</v>
      </c>
    </row>
    <row r="959" spans="5:5" x14ac:dyDescent="0.25">
      <c r="E959">
        <v>958</v>
      </c>
    </row>
    <row r="960" spans="5:5" x14ac:dyDescent="0.25">
      <c r="E960">
        <v>959</v>
      </c>
    </row>
    <row r="961" spans="5:5" x14ac:dyDescent="0.25">
      <c r="E961">
        <v>960</v>
      </c>
    </row>
    <row r="962" spans="5:5" x14ac:dyDescent="0.25">
      <c r="E962">
        <v>961</v>
      </c>
    </row>
    <row r="963" spans="5:5" x14ac:dyDescent="0.25">
      <c r="E963">
        <v>962</v>
      </c>
    </row>
    <row r="964" spans="5:5" x14ac:dyDescent="0.25">
      <c r="E964">
        <v>963</v>
      </c>
    </row>
    <row r="965" spans="5:5" x14ac:dyDescent="0.25">
      <c r="E965">
        <v>964</v>
      </c>
    </row>
    <row r="966" spans="5:5" x14ac:dyDescent="0.25">
      <c r="E966">
        <v>965</v>
      </c>
    </row>
    <row r="967" spans="5:5" x14ac:dyDescent="0.25">
      <c r="E967">
        <v>966</v>
      </c>
    </row>
    <row r="968" spans="5:5" x14ac:dyDescent="0.25">
      <c r="E968">
        <v>967</v>
      </c>
    </row>
    <row r="969" spans="5:5" x14ac:dyDescent="0.25">
      <c r="E969">
        <v>968</v>
      </c>
    </row>
    <row r="970" spans="5:5" x14ac:dyDescent="0.25">
      <c r="E970">
        <v>969</v>
      </c>
    </row>
    <row r="971" spans="5:5" x14ac:dyDescent="0.25">
      <c r="E971">
        <v>970</v>
      </c>
    </row>
    <row r="972" spans="5:5" x14ac:dyDescent="0.25">
      <c r="E972">
        <v>971</v>
      </c>
    </row>
    <row r="973" spans="5:5" x14ac:dyDescent="0.25">
      <c r="E973">
        <v>972</v>
      </c>
    </row>
    <row r="974" spans="5:5" x14ac:dyDescent="0.25">
      <c r="E974">
        <v>973</v>
      </c>
    </row>
    <row r="975" spans="5:5" x14ac:dyDescent="0.25">
      <c r="E975">
        <v>974</v>
      </c>
    </row>
    <row r="976" spans="5:5" x14ac:dyDescent="0.25">
      <c r="E976">
        <v>975</v>
      </c>
    </row>
    <row r="977" spans="5:5" x14ac:dyDescent="0.25">
      <c r="E977">
        <v>976</v>
      </c>
    </row>
    <row r="978" spans="5:5" x14ac:dyDescent="0.25">
      <c r="E978">
        <v>977</v>
      </c>
    </row>
    <row r="979" spans="5:5" x14ac:dyDescent="0.25">
      <c r="E979">
        <v>978</v>
      </c>
    </row>
    <row r="980" spans="5:5" x14ac:dyDescent="0.25">
      <c r="E980">
        <v>979</v>
      </c>
    </row>
    <row r="981" spans="5:5" x14ac:dyDescent="0.25">
      <c r="E981">
        <v>980</v>
      </c>
    </row>
    <row r="982" spans="5:5" x14ac:dyDescent="0.25">
      <c r="E982">
        <v>981</v>
      </c>
    </row>
    <row r="983" spans="5:5" x14ac:dyDescent="0.25">
      <c r="E983">
        <v>982</v>
      </c>
    </row>
    <row r="984" spans="5:5" x14ac:dyDescent="0.25">
      <c r="E984">
        <v>983</v>
      </c>
    </row>
    <row r="985" spans="5:5" x14ac:dyDescent="0.25">
      <c r="E985">
        <v>984</v>
      </c>
    </row>
    <row r="986" spans="5:5" x14ac:dyDescent="0.25">
      <c r="E986">
        <v>985</v>
      </c>
    </row>
    <row r="987" spans="5:5" x14ac:dyDescent="0.25">
      <c r="E987">
        <v>986</v>
      </c>
    </row>
    <row r="988" spans="5:5" x14ac:dyDescent="0.25">
      <c r="E988">
        <v>987</v>
      </c>
    </row>
    <row r="989" spans="5:5" x14ac:dyDescent="0.25">
      <c r="E989">
        <v>988</v>
      </c>
    </row>
    <row r="990" spans="5:5" x14ac:dyDescent="0.25">
      <c r="E990">
        <v>989</v>
      </c>
    </row>
    <row r="991" spans="5:5" x14ac:dyDescent="0.25">
      <c r="E991">
        <v>990</v>
      </c>
    </row>
    <row r="992" spans="5:5" x14ac:dyDescent="0.25">
      <c r="E992">
        <v>991</v>
      </c>
    </row>
    <row r="993" spans="5:5" x14ac:dyDescent="0.25">
      <c r="E993">
        <v>992</v>
      </c>
    </row>
    <row r="994" spans="5:5" x14ac:dyDescent="0.25">
      <c r="E994">
        <v>993</v>
      </c>
    </row>
    <row r="995" spans="5:5" x14ac:dyDescent="0.25">
      <c r="E995">
        <v>994</v>
      </c>
    </row>
    <row r="996" spans="5:5" x14ac:dyDescent="0.25">
      <c r="E996">
        <v>995</v>
      </c>
    </row>
    <row r="997" spans="5:5" x14ac:dyDescent="0.25">
      <c r="E997">
        <v>996</v>
      </c>
    </row>
    <row r="998" spans="5:5" x14ac:dyDescent="0.25">
      <c r="E998">
        <v>997</v>
      </c>
    </row>
    <row r="999" spans="5:5" x14ac:dyDescent="0.25">
      <c r="E999">
        <v>998</v>
      </c>
    </row>
    <row r="1000" spans="5:5" x14ac:dyDescent="0.25">
      <c r="E1000">
        <v>999</v>
      </c>
    </row>
    <row r="1001" spans="5:5" x14ac:dyDescent="0.25">
      <c r="E1001">
        <v>1000</v>
      </c>
    </row>
    <row r="1002" spans="5:5" x14ac:dyDescent="0.25">
      <c r="E1002">
        <v>1001</v>
      </c>
    </row>
    <row r="1003" spans="5:5" x14ac:dyDescent="0.25">
      <c r="E1003">
        <v>1002</v>
      </c>
    </row>
    <row r="1004" spans="5:5" x14ac:dyDescent="0.25">
      <c r="E1004">
        <v>1003</v>
      </c>
    </row>
    <row r="1005" spans="5:5" x14ac:dyDescent="0.25">
      <c r="E1005">
        <v>1004</v>
      </c>
    </row>
    <row r="1006" spans="5:5" x14ac:dyDescent="0.25">
      <c r="E1006">
        <v>1005</v>
      </c>
    </row>
    <row r="1007" spans="5:5" x14ac:dyDescent="0.25">
      <c r="E1007">
        <v>1006</v>
      </c>
    </row>
    <row r="1008" spans="5:5" x14ac:dyDescent="0.25">
      <c r="E1008">
        <v>1007</v>
      </c>
    </row>
    <row r="1009" spans="5:5" x14ac:dyDescent="0.25">
      <c r="E1009">
        <v>1008</v>
      </c>
    </row>
    <row r="1010" spans="5:5" x14ac:dyDescent="0.25">
      <c r="E1010">
        <v>1009</v>
      </c>
    </row>
    <row r="1011" spans="5:5" x14ac:dyDescent="0.25">
      <c r="E1011">
        <v>1010</v>
      </c>
    </row>
    <row r="1012" spans="5:5" x14ac:dyDescent="0.25">
      <c r="E1012">
        <v>1011</v>
      </c>
    </row>
    <row r="1013" spans="5:5" x14ac:dyDescent="0.25">
      <c r="E1013">
        <v>1012</v>
      </c>
    </row>
    <row r="1014" spans="5:5" x14ac:dyDescent="0.25">
      <c r="E1014">
        <v>1013</v>
      </c>
    </row>
    <row r="1015" spans="5:5" x14ac:dyDescent="0.25">
      <c r="E1015">
        <v>1014</v>
      </c>
    </row>
    <row r="1016" spans="5:5" x14ac:dyDescent="0.25">
      <c r="E1016">
        <v>1015</v>
      </c>
    </row>
    <row r="1017" spans="5:5" x14ac:dyDescent="0.25">
      <c r="E1017">
        <v>1016</v>
      </c>
    </row>
    <row r="1018" spans="5:5" x14ac:dyDescent="0.25">
      <c r="E1018">
        <v>1017</v>
      </c>
    </row>
    <row r="1019" spans="5:5" x14ac:dyDescent="0.25">
      <c r="E1019">
        <v>1018</v>
      </c>
    </row>
    <row r="1020" spans="5:5" x14ac:dyDescent="0.25">
      <c r="E1020">
        <v>1019</v>
      </c>
    </row>
    <row r="1021" spans="5:5" x14ac:dyDescent="0.25">
      <c r="E1021">
        <v>1020</v>
      </c>
    </row>
    <row r="1022" spans="5:5" x14ac:dyDescent="0.25">
      <c r="E1022">
        <v>1021</v>
      </c>
    </row>
    <row r="1023" spans="5:5" x14ac:dyDescent="0.25">
      <c r="E1023">
        <v>1022</v>
      </c>
    </row>
    <row r="1024" spans="5:5" x14ac:dyDescent="0.25">
      <c r="E1024">
        <v>1023</v>
      </c>
    </row>
    <row r="1025" spans="5:5" x14ac:dyDescent="0.25">
      <c r="E1025">
        <v>1024</v>
      </c>
    </row>
    <row r="1026" spans="5:5" x14ac:dyDescent="0.25">
      <c r="E1026">
        <v>1025</v>
      </c>
    </row>
    <row r="1027" spans="5:5" x14ac:dyDescent="0.25">
      <c r="E1027">
        <v>1026</v>
      </c>
    </row>
    <row r="1028" spans="5:5" x14ac:dyDescent="0.25">
      <c r="E1028">
        <v>1027</v>
      </c>
    </row>
    <row r="1029" spans="5:5" x14ac:dyDescent="0.25">
      <c r="E1029">
        <v>1028</v>
      </c>
    </row>
    <row r="1030" spans="5:5" x14ac:dyDescent="0.25">
      <c r="E1030">
        <v>1029</v>
      </c>
    </row>
    <row r="1031" spans="5:5" x14ac:dyDescent="0.25">
      <c r="E1031">
        <v>1030</v>
      </c>
    </row>
    <row r="1032" spans="5:5" x14ac:dyDescent="0.25">
      <c r="E1032">
        <v>1031</v>
      </c>
    </row>
    <row r="1033" spans="5:5" x14ac:dyDescent="0.25">
      <c r="E1033">
        <v>1032</v>
      </c>
    </row>
    <row r="1034" spans="5:5" x14ac:dyDescent="0.25">
      <c r="E1034">
        <v>1033</v>
      </c>
    </row>
    <row r="1035" spans="5:5" x14ac:dyDescent="0.25">
      <c r="E1035">
        <v>1034</v>
      </c>
    </row>
    <row r="1036" spans="5:5" x14ac:dyDescent="0.25">
      <c r="E1036">
        <v>1035</v>
      </c>
    </row>
    <row r="1037" spans="5:5" x14ac:dyDescent="0.25">
      <c r="E1037">
        <v>1036</v>
      </c>
    </row>
    <row r="1038" spans="5:5" x14ac:dyDescent="0.25">
      <c r="E1038">
        <v>1037</v>
      </c>
    </row>
    <row r="1039" spans="5:5" x14ac:dyDescent="0.25">
      <c r="E1039">
        <v>1038</v>
      </c>
    </row>
    <row r="1040" spans="5:5" x14ac:dyDescent="0.25">
      <c r="E1040">
        <v>1039</v>
      </c>
    </row>
    <row r="1041" spans="5:5" x14ac:dyDescent="0.25">
      <c r="E1041">
        <v>1040</v>
      </c>
    </row>
    <row r="1042" spans="5:5" x14ac:dyDescent="0.25">
      <c r="E1042">
        <v>1041</v>
      </c>
    </row>
    <row r="1043" spans="5:5" x14ac:dyDescent="0.25">
      <c r="E1043">
        <v>1042</v>
      </c>
    </row>
    <row r="1044" spans="5:5" x14ac:dyDescent="0.25">
      <c r="E1044">
        <v>1043</v>
      </c>
    </row>
    <row r="1045" spans="5:5" x14ac:dyDescent="0.25">
      <c r="E1045">
        <v>1044</v>
      </c>
    </row>
    <row r="1046" spans="5:5" x14ac:dyDescent="0.25">
      <c r="E1046">
        <v>1045</v>
      </c>
    </row>
    <row r="1047" spans="5:5" x14ac:dyDescent="0.25">
      <c r="E1047">
        <v>1046</v>
      </c>
    </row>
    <row r="1048" spans="5:5" x14ac:dyDescent="0.25">
      <c r="E1048">
        <v>1047</v>
      </c>
    </row>
    <row r="1049" spans="5:5" x14ac:dyDescent="0.25">
      <c r="E1049">
        <v>1048</v>
      </c>
    </row>
    <row r="1050" spans="5:5" x14ac:dyDescent="0.25">
      <c r="E1050">
        <v>1049</v>
      </c>
    </row>
    <row r="1051" spans="5:5" x14ac:dyDescent="0.25">
      <c r="E1051">
        <v>1050</v>
      </c>
    </row>
    <row r="1052" spans="5:5" x14ac:dyDescent="0.25">
      <c r="E1052">
        <v>1051</v>
      </c>
    </row>
    <row r="1053" spans="5:5" x14ac:dyDescent="0.25">
      <c r="E1053">
        <v>1052</v>
      </c>
    </row>
    <row r="1054" spans="5:5" x14ac:dyDescent="0.25">
      <c r="E1054">
        <v>1053</v>
      </c>
    </row>
    <row r="1055" spans="5:5" x14ac:dyDescent="0.25">
      <c r="E1055">
        <v>1054</v>
      </c>
    </row>
    <row r="1056" spans="5:5" x14ac:dyDescent="0.25">
      <c r="E1056">
        <v>1055</v>
      </c>
    </row>
    <row r="1057" spans="5:5" x14ac:dyDescent="0.25">
      <c r="E1057">
        <v>1056</v>
      </c>
    </row>
    <row r="1058" spans="5:5" x14ac:dyDescent="0.25">
      <c r="E1058">
        <v>1057</v>
      </c>
    </row>
    <row r="1059" spans="5:5" x14ac:dyDescent="0.25">
      <c r="E1059">
        <v>1058</v>
      </c>
    </row>
    <row r="1060" spans="5:5" x14ac:dyDescent="0.25">
      <c r="E1060">
        <v>1059</v>
      </c>
    </row>
    <row r="1061" spans="5:5" x14ac:dyDescent="0.25">
      <c r="E1061">
        <v>1060</v>
      </c>
    </row>
    <row r="1062" spans="5:5" x14ac:dyDescent="0.25">
      <c r="E1062">
        <v>1061</v>
      </c>
    </row>
    <row r="1063" spans="5:5" x14ac:dyDescent="0.25">
      <c r="E1063">
        <v>1062</v>
      </c>
    </row>
    <row r="1064" spans="5:5" x14ac:dyDescent="0.25">
      <c r="E1064">
        <v>1063</v>
      </c>
    </row>
    <row r="1065" spans="5:5" x14ac:dyDescent="0.25">
      <c r="E1065">
        <v>1064</v>
      </c>
    </row>
    <row r="1066" spans="5:5" x14ac:dyDescent="0.25">
      <c r="E1066">
        <v>1065</v>
      </c>
    </row>
    <row r="1067" spans="5:5" x14ac:dyDescent="0.25">
      <c r="E1067">
        <v>1066</v>
      </c>
    </row>
    <row r="1068" spans="5:5" x14ac:dyDescent="0.25">
      <c r="E1068">
        <v>1067</v>
      </c>
    </row>
    <row r="1069" spans="5:5" x14ac:dyDescent="0.25">
      <c r="E1069">
        <v>1068</v>
      </c>
    </row>
    <row r="1070" spans="5:5" x14ac:dyDescent="0.25">
      <c r="E1070">
        <v>1069</v>
      </c>
    </row>
    <row r="1071" spans="5:5" x14ac:dyDescent="0.25">
      <c r="E1071">
        <v>1070</v>
      </c>
    </row>
    <row r="1072" spans="5:5" x14ac:dyDescent="0.25">
      <c r="E1072">
        <v>1071</v>
      </c>
    </row>
    <row r="1073" spans="5:5" x14ac:dyDescent="0.25">
      <c r="E1073">
        <v>1072</v>
      </c>
    </row>
    <row r="1074" spans="5:5" x14ac:dyDescent="0.25">
      <c r="E1074">
        <v>1073</v>
      </c>
    </row>
    <row r="1075" spans="5:5" x14ac:dyDescent="0.25">
      <c r="E1075">
        <v>1074</v>
      </c>
    </row>
    <row r="1076" spans="5:5" x14ac:dyDescent="0.25">
      <c r="E1076">
        <v>1075</v>
      </c>
    </row>
    <row r="1077" spans="5:5" x14ac:dyDescent="0.25">
      <c r="E1077">
        <v>1076</v>
      </c>
    </row>
    <row r="1078" spans="5:5" x14ac:dyDescent="0.25">
      <c r="E1078">
        <v>1077</v>
      </c>
    </row>
    <row r="1079" spans="5:5" x14ac:dyDescent="0.25">
      <c r="E1079">
        <v>1078</v>
      </c>
    </row>
    <row r="1080" spans="5:5" x14ac:dyDescent="0.25">
      <c r="E1080">
        <v>1079</v>
      </c>
    </row>
    <row r="1081" spans="5:5" x14ac:dyDescent="0.25">
      <c r="E1081">
        <v>1080</v>
      </c>
    </row>
    <row r="1082" spans="5:5" x14ac:dyDescent="0.25">
      <c r="E1082">
        <v>1081</v>
      </c>
    </row>
    <row r="1083" spans="5:5" x14ac:dyDescent="0.25">
      <c r="E1083">
        <v>1082</v>
      </c>
    </row>
    <row r="1084" spans="5:5" x14ac:dyDescent="0.25">
      <c r="E1084">
        <v>1083</v>
      </c>
    </row>
    <row r="1085" spans="5:5" x14ac:dyDescent="0.25">
      <c r="E1085">
        <v>1084</v>
      </c>
    </row>
    <row r="1086" spans="5:5" x14ac:dyDescent="0.25">
      <c r="E1086">
        <v>1085</v>
      </c>
    </row>
    <row r="1087" spans="5:5" x14ac:dyDescent="0.25">
      <c r="E1087">
        <v>1086</v>
      </c>
    </row>
    <row r="1088" spans="5:5" x14ac:dyDescent="0.25">
      <c r="E1088">
        <v>1087</v>
      </c>
    </row>
    <row r="1089" spans="5:5" x14ac:dyDescent="0.25">
      <c r="E1089">
        <v>1088</v>
      </c>
    </row>
    <row r="1090" spans="5:5" x14ac:dyDescent="0.25">
      <c r="E1090">
        <v>1089</v>
      </c>
    </row>
    <row r="1091" spans="5:5" x14ac:dyDescent="0.25">
      <c r="E1091">
        <v>1090</v>
      </c>
    </row>
    <row r="1092" spans="5:5" x14ac:dyDescent="0.25">
      <c r="E1092">
        <v>1091</v>
      </c>
    </row>
    <row r="1093" spans="5:5" x14ac:dyDescent="0.25">
      <c r="E1093">
        <v>1092</v>
      </c>
    </row>
    <row r="1094" spans="5:5" x14ac:dyDescent="0.25">
      <c r="E1094">
        <v>1093</v>
      </c>
    </row>
    <row r="1095" spans="5:5" x14ac:dyDescent="0.25">
      <c r="E1095">
        <v>1094</v>
      </c>
    </row>
    <row r="1096" spans="5:5" x14ac:dyDescent="0.25">
      <c r="E1096">
        <v>1095</v>
      </c>
    </row>
    <row r="1097" spans="5:5" x14ac:dyDescent="0.25">
      <c r="E1097">
        <v>1096</v>
      </c>
    </row>
    <row r="1098" spans="5:5" x14ac:dyDescent="0.25">
      <c r="E1098">
        <v>1097</v>
      </c>
    </row>
    <row r="1099" spans="5:5" x14ac:dyDescent="0.25">
      <c r="E1099">
        <v>1098</v>
      </c>
    </row>
    <row r="1100" spans="5:5" x14ac:dyDescent="0.25">
      <c r="E1100">
        <v>1099</v>
      </c>
    </row>
    <row r="1101" spans="5:5" x14ac:dyDescent="0.25">
      <c r="E1101">
        <v>1100</v>
      </c>
    </row>
    <row r="1102" spans="5:5" x14ac:dyDescent="0.25">
      <c r="E1102">
        <v>1101</v>
      </c>
    </row>
    <row r="1103" spans="5:5" x14ac:dyDescent="0.25">
      <c r="E1103">
        <v>1102</v>
      </c>
    </row>
    <row r="1104" spans="5:5" x14ac:dyDescent="0.25">
      <c r="E1104">
        <v>1103</v>
      </c>
    </row>
    <row r="1105" spans="5:5" x14ac:dyDescent="0.25">
      <c r="E1105">
        <v>1104</v>
      </c>
    </row>
    <row r="1106" spans="5:5" x14ac:dyDescent="0.25">
      <c r="E1106">
        <v>1105</v>
      </c>
    </row>
    <row r="1107" spans="5:5" x14ac:dyDescent="0.25">
      <c r="E1107">
        <v>1106</v>
      </c>
    </row>
    <row r="1108" spans="5:5" x14ac:dyDescent="0.25">
      <c r="E1108">
        <v>1107</v>
      </c>
    </row>
    <row r="1109" spans="5:5" x14ac:dyDescent="0.25">
      <c r="E1109">
        <v>1108</v>
      </c>
    </row>
    <row r="1110" spans="5:5" x14ac:dyDescent="0.25">
      <c r="E1110">
        <v>1109</v>
      </c>
    </row>
    <row r="1111" spans="5:5" x14ac:dyDescent="0.25">
      <c r="E1111">
        <v>1110</v>
      </c>
    </row>
    <row r="1112" spans="5:5" x14ac:dyDescent="0.25">
      <c r="E1112">
        <v>1111</v>
      </c>
    </row>
    <row r="1113" spans="5:5" x14ac:dyDescent="0.25">
      <c r="E1113">
        <v>1112</v>
      </c>
    </row>
    <row r="1114" spans="5:5" x14ac:dyDescent="0.25">
      <c r="E1114">
        <v>1113</v>
      </c>
    </row>
    <row r="1115" spans="5:5" x14ac:dyDescent="0.25">
      <c r="E1115">
        <v>1114</v>
      </c>
    </row>
    <row r="1116" spans="5:5" x14ac:dyDescent="0.25">
      <c r="E1116">
        <v>1115</v>
      </c>
    </row>
    <row r="1117" spans="5:5" x14ac:dyDescent="0.25">
      <c r="E1117">
        <v>1116</v>
      </c>
    </row>
    <row r="1118" spans="5:5" x14ac:dyDescent="0.25">
      <c r="E1118">
        <v>1117</v>
      </c>
    </row>
    <row r="1119" spans="5:5" x14ac:dyDescent="0.25">
      <c r="E1119">
        <v>1118</v>
      </c>
    </row>
    <row r="1120" spans="5:5" x14ac:dyDescent="0.25">
      <c r="E1120">
        <v>1119</v>
      </c>
    </row>
    <row r="1121" spans="5:5" x14ac:dyDescent="0.25">
      <c r="E1121">
        <v>1120</v>
      </c>
    </row>
    <row r="1122" spans="5:5" x14ac:dyDescent="0.25">
      <c r="E1122">
        <v>1121</v>
      </c>
    </row>
    <row r="1123" spans="5:5" x14ac:dyDescent="0.25">
      <c r="E1123">
        <v>1122</v>
      </c>
    </row>
    <row r="1124" spans="5:5" x14ac:dyDescent="0.25">
      <c r="E1124">
        <v>1123</v>
      </c>
    </row>
    <row r="1125" spans="5:5" x14ac:dyDescent="0.25">
      <c r="E1125">
        <v>1124</v>
      </c>
    </row>
    <row r="1126" spans="5:5" x14ac:dyDescent="0.25">
      <c r="E1126">
        <v>1125</v>
      </c>
    </row>
    <row r="1127" spans="5:5" x14ac:dyDescent="0.25">
      <c r="E1127">
        <v>1126</v>
      </c>
    </row>
  </sheetData>
  <autoFilter ref="I1:N575" xr:uid="{07924466-C011-4C77-8F9A-69CA2269279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C1AE-8DFF-4E34-BB4A-C0A37DDF9C8C}">
  <sheetPr codeName="Hoja16"/>
  <dimension ref="A1:I32"/>
  <sheetViews>
    <sheetView workbookViewId="0">
      <selection activeCell="A6" sqref="A6"/>
    </sheetView>
  </sheetViews>
  <sheetFormatPr baseColWidth="10" defaultRowHeight="15" x14ac:dyDescent="0.25"/>
  <cols>
    <col min="1" max="1" width="44" bestFit="1" customWidth="1"/>
    <col min="4" max="4" width="21.85546875" customWidth="1"/>
    <col min="6" max="6" width="44" bestFit="1" customWidth="1"/>
    <col min="8" max="8" width="15.5703125" customWidth="1"/>
  </cols>
  <sheetData>
    <row r="1" spans="1:9" x14ac:dyDescent="0.25">
      <c r="A1" s="23" t="s">
        <v>6145</v>
      </c>
      <c r="B1" s="23" t="s">
        <v>6146</v>
      </c>
      <c r="C1" s="23" t="s">
        <v>6144</v>
      </c>
      <c r="D1" s="23" t="s">
        <v>6245</v>
      </c>
      <c r="E1" s="23" t="s">
        <v>5</v>
      </c>
      <c r="F1" s="23" t="s">
        <v>6145</v>
      </c>
      <c r="G1" s="23" t="s">
        <v>6146</v>
      </c>
      <c r="H1" s="23" t="s">
        <v>6246</v>
      </c>
      <c r="I1" s="23" t="s">
        <v>6144</v>
      </c>
    </row>
    <row r="2" spans="1:9" x14ac:dyDescent="0.25">
      <c r="A2" s="25" t="s">
        <v>6450</v>
      </c>
      <c r="B2" s="25" t="s">
        <v>6153</v>
      </c>
      <c r="C2" s="25" t="s">
        <v>6156</v>
      </c>
      <c r="D2" t="s">
        <v>6205</v>
      </c>
      <c r="E2" s="25" t="s">
        <v>6157</v>
      </c>
      <c r="F2" s="25" t="s">
        <v>6450</v>
      </c>
      <c r="G2" s="25" t="s">
        <v>6153</v>
      </c>
      <c r="H2" t="s">
        <v>48</v>
      </c>
      <c r="I2" s="25" t="s">
        <v>6156</v>
      </c>
    </row>
    <row r="3" spans="1:9" x14ac:dyDescent="0.25">
      <c r="A3" s="25" t="s">
        <v>6451</v>
      </c>
      <c r="B3" s="25" t="s">
        <v>6153</v>
      </c>
      <c r="C3" s="25" t="s">
        <v>6188</v>
      </c>
      <c r="D3" t="s">
        <v>6206</v>
      </c>
      <c r="E3" s="25" t="s">
        <v>6189</v>
      </c>
      <c r="F3" s="25" t="s">
        <v>6451</v>
      </c>
      <c r="G3" s="25" t="s">
        <v>6153</v>
      </c>
      <c r="H3" t="s">
        <v>47</v>
      </c>
      <c r="I3" s="25" t="s">
        <v>6188</v>
      </c>
    </row>
    <row r="4" spans="1:9" x14ac:dyDescent="0.25">
      <c r="A4" s="25" t="s">
        <v>6237</v>
      </c>
      <c r="B4" s="25" t="s">
        <v>6153</v>
      </c>
      <c r="C4" s="25" t="s">
        <v>9</v>
      </c>
      <c r="D4" t="s">
        <v>6207</v>
      </c>
      <c r="E4" s="25" t="s">
        <v>6194</v>
      </c>
      <c r="F4" s="25" t="s">
        <v>6237</v>
      </c>
      <c r="G4" s="25" t="s">
        <v>6153</v>
      </c>
      <c r="H4" t="s">
        <v>9</v>
      </c>
      <c r="I4" s="25" t="s">
        <v>9</v>
      </c>
    </row>
    <row r="5" spans="1:9" x14ac:dyDescent="0.25">
      <c r="A5" s="25" t="s">
        <v>6236</v>
      </c>
      <c r="B5" s="25" t="s">
        <v>6153</v>
      </c>
      <c r="C5" s="25" t="s">
        <v>6184</v>
      </c>
      <c r="D5" t="s">
        <v>6208</v>
      </c>
      <c r="E5" s="25" t="s">
        <v>6185</v>
      </c>
      <c r="F5" s="25" t="s">
        <v>6236</v>
      </c>
      <c r="G5" s="25" t="s">
        <v>6153</v>
      </c>
      <c r="H5" t="s">
        <v>12</v>
      </c>
      <c r="I5" s="25" t="s">
        <v>6184</v>
      </c>
    </row>
    <row r="6" spans="1:9" x14ac:dyDescent="0.25">
      <c r="A6" s="25" t="s">
        <v>41</v>
      </c>
      <c r="B6" s="25" t="s">
        <v>6153</v>
      </c>
      <c r="C6" s="25" t="s">
        <v>42</v>
      </c>
      <c r="D6" t="s">
        <v>6209</v>
      </c>
      <c r="E6" s="25" t="s">
        <v>6201</v>
      </c>
      <c r="F6" s="25" t="s">
        <v>41</v>
      </c>
      <c r="G6" s="25" t="s">
        <v>6153</v>
      </c>
      <c r="H6" t="s">
        <v>42</v>
      </c>
      <c r="I6" s="25" t="s">
        <v>42</v>
      </c>
    </row>
    <row r="7" spans="1:9" x14ac:dyDescent="0.25">
      <c r="A7" s="25" t="s">
        <v>6151</v>
      </c>
      <c r="B7" s="25" t="s">
        <v>6148</v>
      </c>
      <c r="C7" s="25" t="s">
        <v>6149</v>
      </c>
      <c r="D7" t="s">
        <v>6210</v>
      </c>
      <c r="E7" s="25" t="s">
        <v>6150</v>
      </c>
      <c r="F7" s="25" t="s">
        <v>6151</v>
      </c>
      <c r="G7" s="25" t="s">
        <v>6148</v>
      </c>
      <c r="H7" t="s">
        <v>25</v>
      </c>
      <c r="I7" s="25" t="s">
        <v>6149</v>
      </c>
    </row>
    <row r="8" spans="1:9" x14ac:dyDescent="0.25">
      <c r="A8" s="25" t="s">
        <v>6164</v>
      </c>
      <c r="B8" s="25" t="s">
        <v>6153</v>
      </c>
      <c r="C8" s="25" t="s">
        <v>6162</v>
      </c>
      <c r="D8" t="s">
        <v>6211</v>
      </c>
      <c r="E8" s="25" t="s">
        <v>6163</v>
      </c>
      <c r="F8" s="25" t="s">
        <v>6164</v>
      </c>
      <c r="G8" s="25" t="s">
        <v>6153</v>
      </c>
      <c r="H8" t="s">
        <v>16</v>
      </c>
      <c r="I8" s="25" t="s">
        <v>6162</v>
      </c>
    </row>
    <row r="9" spans="1:9" x14ac:dyDescent="0.25">
      <c r="A9" s="25" t="s">
        <v>6238</v>
      </c>
      <c r="B9" s="25" t="s">
        <v>6153</v>
      </c>
      <c r="C9" s="25" t="s">
        <v>6170</v>
      </c>
      <c r="D9" t="s">
        <v>6212</v>
      </c>
      <c r="E9" s="25" t="s">
        <v>6171</v>
      </c>
      <c r="F9" s="25" t="s">
        <v>6238</v>
      </c>
      <c r="G9" s="25" t="s">
        <v>6153</v>
      </c>
      <c r="H9" t="s">
        <v>39</v>
      </c>
      <c r="I9" s="25" t="s">
        <v>6170</v>
      </c>
    </row>
    <row r="10" spans="1:9" x14ac:dyDescent="0.25">
      <c r="A10" s="25" t="s">
        <v>6239</v>
      </c>
      <c r="B10" s="25" t="s">
        <v>6153</v>
      </c>
      <c r="C10" s="25" t="s">
        <v>40</v>
      </c>
      <c r="D10" t="s">
        <v>6213</v>
      </c>
      <c r="E10" s="25" t="s">
        <v>6174</v>
      </c>
      <c r="F10" s="25" t="s">
        <v>6239</v>
      </c>
      <c r="G10" s="25" t="s">
        <v>6153</v>
      </c>
      <c r="H10" t="s">
        <v>40</v>
      </c>
      <c r="I10" s="25" t="s">
        <v>40</v>
      </c>
    </row>
    <row r="11" spans="1:9" x14ac:dyDescent="0.25">
      <c r="A11" s="25" t="s">
        <v>6240</v>
      </c>
      <c r="B11" s="25" t="s">
        <v>6153</v>
      </c>
      <c r="C11" s="25" t="s">
        <v>38</v>
      </c>
      <c r="D11" t="s">
        <v>6214</v>
      </c>
      <c r="E11" s="25" t="s">
        <v>6165</v>
      </c>
      <c r="F11" s="25" t="s">
        <v>6240</v>
      </c>
      <c r="G11" s="25" t="s">
        <v>6153</v>
      </c>
      <c r="H11" t="s">
        <v>38</v>
      </c>
      <c r="I11" s="25" t="s">
        <v>38</v>
      </c>
    </row>
    <row r="12" spans="1:9" x14ac:dyDescent="0.25">
      <c r="A12" s="25" t="s">
        <v>17</v>
      </c>
      <c r="B12" s="25" t="s">
        <v>6153</v>
      </c>
      <c r="C12" s="25" t="s">
        <v>18</v>
      </c>
      <c r="D12" t="s">
        <v>6215</v>
      </c>
      <c r="E12" s="25" t="s">
        <v>6152</v>
      </c>
      <c r="F12" s="25" t="s">
        <v>17</v>
      </c>
      <c r="G12" s="25" t="s">
        <v>6153</v>
      </c>
      <c r="H12" t="s">
        <v>18</v>
      </c>
      <c r="I12" s="25" t="s">
        <v>18</v>
      </c>
    </row>
    <row r="13" spans="1:9" x14ac:dyDescent="0.25">
      <c r="A13" s="25" t="s">
        <v>6241</v>
      </c>
      <c r="B13" s="25" t="s">
        <v>6153</v>
      </c>
      <c r="C13" s="25" t="s">
        <v>6199</v>
      </c>
      <c r="D13" t="s">
        <v>6216</v>
      </c>
      <c r="E13" s="25" t="s">
        <v>6200</v>
      </c>
      <c r="F13" s="25" t="s">
        <v>6241</v>
      </c>
      <c r="G13" s="25" t="s">
        <v>6153</v>
      </c>
      <c r="H13" t="s">
        <v>43</v>
      </c>
      <c r="I13" s="25" t="s">
        <v>6199</v>
      </c>
    </row>
    <row r="14" spans="1:9" x14ac:dyDescent="0.25">
      <c r="A14" s="25" t="s">
        <v>26</v>
      </c>
      <c r="B14" s="25" t="s">
        <v>6148</v>
      </c>
      <c r="C14" s="25" t="s">
        <v>6154</v>
      </c>
      <c r="D14" t="s">
        <v>6217</v>
      </c>
      <c r="E14" s="25" t="s">
        <v>6155</v>
      </c>
      <c r="F14" s="25" t="s">
        <v>26</v>
      </c>
      <c r="G14" s="25" t="s">
        <v>6148</v>
      </c>
      <c r="H14" t="s">
        <v>6276</v>
      </c>
      <c r="I14" s="25" t="s">
        <v>6154</v>
      </c>
    </row>
    <row r="15" spans="1:9" x14ac:dyDescent="0.25">
      <c r="A15" s="25" t="s">
        <v>29</v>
      </c>
      <c r="B15" s="25" t="s">
        <v>6148</v>
      </c>
      <c r="C15" s="25" t="s">
        <v>6158</v>
      </c>
      <c r="D15" t="s">
        <v>6218</v>
      </c>
      <c r="E15" s="25" t="s">
        <v>6159</v>
      </c>
      <c r="F15" s="25" t="s">
        <v>29</v>
      </c>
      <c r="G15" s="25" t="s">
        <v>6148</v>
      </c>
      <c r="H15" t="s">
        <v>30</v>
      </c>
      <c r="I15" s="25" t="s">
        <v>6158</v>
      </c>
    </row>
    <row r="16" spans="1:9" x14ac:dyDescent="0.25">
      <c r="A16" s="25" t="s">
        <v>6193</v>
      </c>
      <c r="B16" s="25" t="s">
        <v>6148</v>
      </c>
      <c r="C16" s="25" t="s">
        <v>8</v>
      </c>
      <c r="D16" t="s">
        <v>6219</v>
      </c>
      <c r="E16" s="25" t="s">
        <v>6192</v>
      </c>
      <c r="F16" s="25" t="s">
        <v>6193</v>
      </c>
      <c r="G16" s="25" t="s">
        <v>6148</v>
      </c>
      <c r="H16" t="s">
        <v>8</v>
      </c>
      <c r="I16" s="25" t="s">
        <v>8</v>
      </c>
    </row>
    <row r="17" spans="1:9" x14ac:dyDescent="0.25">
      <c r="A17" s="25" t="s">
        <v>10</v>
      </c>
      <c r="B17" s="25" t="s">
        <v>6153</v>
      </c>
      <c r="C17" s="25" t="s">
        <v>6168</v>
      </c>
      <c r="D17" t="s">
        <v>6220</v>
      </c>
      <c r="E17" s="25" t="s">
        <v>6169</v>
      </c>
      <c r="F17" s="25" t="s">
        <v>10</v>
      </c>
      <c r="G17" s="25" t="s">
        <v>6153</v>
      </c>
      <c r="H17" t="s">
        <v>11</v>
      </c>
      <c r="I17" s="25" t="s">
        <v>6168</v>
      </c>
    </row>
    <row r="18" spans="1:9" x14ac:dyDescent="0.25">
      <c r="A18" s="25" t="s">
        <v>32</v>
      </c>
      <c r="B18" s="25" t="s">
        <v>6148</v>
      </c>
      <c r="C18" s="25" t="s">
        <v>6172</v>
      </c>
      <c r="D18" t="s">
        <v>6221</v>
      </c>
      <c r="E18" s="25" t="s">
        <v>6173</v>
      </c>
      <c r="F18" s="25" t="s">
        <v>32</v>
      </c>
      <c r="G18" s="25" t="s">
        <v>6148</v>
      </c>
      <c r="H18" t="s">
        <v>33</v>
      </c>
      <c r="I18" s="25" t="s">
        <v>6172</v>
      </c>
    </row>
    <row r="19" spans="1:9" x14ac:dyDescent="0.25">
      <c r="A19" s="25" t="s">
        <v>6161</v>
      </c>
      <c r="B19" s="25" t="s">
        <v>6148</v>
      </c>
      <c r="C19" s="25" t="s">
        <v>27</v>
      </c>
      <c r="D19" t="s">
        <v>6222</v>
      </c>
      <c r="E19" s="25" t="s">
        <v>6160</v>
      </c>
      <c r="F19" s="25" t="s">
        <v>6161</v>
      </c>
      <c r="G19" s="25" t="s">
        <v>6148</v>
      </c>
      <c r="H19" t="s">
        <v>27</v>
      </c>
      <c r="I19" s="25" t="s">
        <v>27</v>
      </c>
    </row>
    <row r="20" spans="1:9" x14ac:dyDescent="0.25">
      <c r="A20" s="25" t="s">
        <v>1</v>
      </c>
      <c r="B20" s="25" t="s">
        <v>6148</v>
      </c>
      <c r="C20" s="25" t="s">
        <v>6175</v>
      </c>
      <c r="D20" t="s">
        <v>6223</v>
      </c>
      <c r="E20" s="25" t="s">
        <v>6176</v>
      </c>
      <c r="F20" s="25" t="s">
        <v>1</v>
      </c>
      <c r="G20" s="25" t="s">
        <v>6148</v>
      </c>
      <c r="H20" t="s">
        <v>6</v>
      </c>
      <c r="I20" s="25" t="s">
        <v>6175</v>
      </c>
    </row>
    <row r="21" spans="1:9" x14ac:dyDescent="0.25">
      <c r="A21" s="25" t="s">
        <v>34</v>
      </c>
      <c r="B21" s="25" t="s">
        <v>6148</v>
      </c>
      <c r="C21" s="25" t="s">
        <v>6177</v>
      </c>
      <c r="D21" t="s">
        <v>6224</v>
      </c>
      <c r="E21" s="25" t="s">
        <v>6178</v>
      </c>
      <c r="F21" s="25" t="s">
        <v>34</v>
      </c>
      <c r="G21" s="25" t="s">
        <v>6148</v>
      </c>
      <c r="H21" t="s">
        <v>35</v>
      </c>
      <c r="I21" s="25" t="s">
        <v>6177</v>
      </c>
    </row>
    <row r="22" spans="1:9" x14ac:dyDescent="0.25">
      <c r="A22" s="25" t="s">
        <v>6242</v>
      </c>
      <c r="B22" s="25" t="s">
        <v>6148</v>
      </c>
      <c r="C22" s="25" t="s">
        <v>6179</v>
      </c>
      <c r="D22" t="s">
        <v>6225</v>
      </c>
      <c r="E22" s="25" t="s">
        <v>6180</v>
      </c>
      <c r="F22" s="25" t="s">
        <v>6242</v>
      </c>
      <c r="G22" s="25" t="s">
        <v>6148</v>
      </c>
      <c r="H22" t="s">
        <v>28</v>
      </c>
      <c r="I22" s="25" t="s">
        <v>6179</v>
      </c>
    </row>
    <row r="23" spans="1:9" x14ac:dyDescent="0.25">
      <c r="A23" s="25" t="s">
        <v>14</v>
      </c>
      <c r="B23" s="25" t="s">
        <v>6148</v>
      </c>
      <c r="C23" s="25" t="s">
        <v>6190</v>
      </c>
      <c r="D23" t="s">
        <v>6226</v>
      </c>
      <c r="E23" s="25" t="s">
        <v>6191</v>
      </c>
      <c r="F23" s="25" t="s">
        <v>14</v>
      </c>
      <c r="G23" s="25" t="s">
        <v>6148</v>
      </c>
      <c r="H23" t="s">
        <v>15</v>
      </c>
      <c r="I23" s="25" t="s">
        <v>6190</v>
      </c>
    </row>
    <row r="24" spans="1:9" x14ac:dyDescent="0.25">
      <c r="A24" s="25" t="s">
        <v>36</v>
      </c>
      <c r="B24" s="25" t="s">
        <v>6148</v>
      </c>
      <c r="C24" s="25" t="s">
        <v>6202</v>
      </c>
      <c r="D24" t="s">
        <v>6227</v>
      </c>
      <c r="E24" s="25" t="s">
        <v>6203</v>
      </c>
      <c r="F24" s="25" t="s">
        <v>36</v>
      </c>
      <c r="G24" s="25" t="s">
        <v>6148</v>
      </c>
      <c r="H24" t="s">
        <v>37</v>
      </c>
      <c r="I24" s="25" t="s">
        <v>6202</v>
      </c>
    </row>
    <row r="25" spans="1:9" x14ac:dyDescent="0.25">
      <c r="A25" s="25" t="s">
        <v>23</v>
      </c>
      <c r="B25" s="25" t="s">
        <v>6148</v>
      </c>
      <c r="C25" s="25" t="s">
        <v>24</v>
      </c>
      <c r="D25" t="s">
        <v>6228</v>
      </c>
      <c r="E25" s="25" t="s">
        <v>6147</v>
      </c>
      <c r="F25" s="25" t="s">
        <v>23</v>
      </c>
      <c r="G25" s="25" t="s">
        <v>6148</v>
      </c>
      <c r="H25" t="s">
        <v>24</v>
      </c>
      <c r="I25" s="25" t="s">
        <v>24</v>
      </c>
    </row>
    <row r="26" spans="1:9" x14ac:dyDescent="0.25">
      <c r="A26" s="25" t="s">
        <v>6183</v>
      </c>
      <c r="B26" s="25" t="s">
        <v>6148</v>
      </c>
      <c r="C26" s="25" t="s">
        <v>6181</v>
      </c>
      <c r="D26" t="s">
        <v>6229</v>
      </c>
      <c r="E26" s="25" t="s">
        <v>6182</v>
      </c>
      <c r="F26" s="25" t="s">
        <v>6183</v>
      </c>
      <c r="G26" s="25" t="s">
        <v>6148</v>
      </c>
      <c r="H26" t="s">
        <v>19</v>
      </c>
      <c r="I26" s="25" t="s">
        <v>6181</v>
      </c>
    </row>
    <row r="27" spans="1:9" x14ac:dyDescent="0.25">
      <c r="A27" s="25" t="s">
        <v>6167</v>
      </c>
      <c r="B27" s="25" t="s">
        <v>6148</v>
      </c>
      <c r="C27" s="25" t="s">
        <v>31</v>
      </c>
      <c r="D27" t="s">
        <v>6230</v>
      </c>
      <c r="E27" s="25" t="s">
        <v>6166</v>
      </c>
      <c r="F27" s="25" t="s">
        <v>6167</v>
      </c>
      <c r="G27" s="25" t="s">
        <v>6148</v>
      </c>
      <c r="H27" t="s">
        <v>31</v>
      </c>
      <c r="I27" s="25" t="s">
        <v>31</v>
      </c>
    </row>
    <row r="28" spans="1:9" x14ac:dyDescent="0.25">
      <c r="A28" s="25" t="s">
        <v>6243</v>
      </c>
      <c r="B28" s="25" t="s">
        <v>6148</v>
      </c>
      <c r="C28" s="25" t="s">
        <v>6195</v>
      </c>
      <c r="D28" t="s">
        <v>6231</v>
      </c>
      <c r="E28" s="25" t="s">
        <v>6196</v>
      </c>
      <c r="F28" s="25" t="s">
        <v>6243</v>
      </c>
      <c r="G28" s="25" t="s">
        <v>6148</v>
      </c>
      <c r="H28" t="s">
        <v>20</v>
      </c>
      <c r="I28" s="25" t="s">
        <v>6195</v>
      </c>
    </row>
    <row r="29" spans="1:9" x14ac:dyDescent="0.25">
      <c r="A29" s="25" t="s">
        <v>6244</v>
      </c>
      <c r="B29" s="25" t="s">
        <v>6153</v>
      </c>
      <c r="C29" s="25" t="s">
        <v>6186</v>
      </c>
      <c r="D29" t="s">
        <v>6232</v>
      </c>
      <c r="E29" s="25" t="s">
        <v>6187</v>
      </c>
      <c r="F29" s="25" t="s">
        <v>6244</v>
      </c>
      <c r="G29" s="25" t="s">
        <v>6153</v>
      </c>
      <c r="H29" t="s">
        <v>13</v>
      </c>
      <c r="I29" s="25" t="s">
        <v>6186</v>
      </c>
    </row>
    <row r="30" spans="1:9" x14ac:dyDescent="0.25">
      <c r="A30" s="25" t="s">
        <v>21</v>
      </c>
      <c r="B30" s="25" t="s">
        <v>6148</v>
      </c>
      <c r="C30" s="25" t="s">
        <v>6197</v>
      </c>
      <c r="D30" t="s">
        <v>6233</v>
      </c>
      <c r="E30" s="25" t="s">
        <v>6198</v>
      </c>
      <c r="F30" s="25" t="s">
        <v>21</v>
      </c>
      <c r="G30" s="25" t="s">
        <v>6148</v>
      </c>
      <c r="H30" t="s">
        <v>22</v>
      </c>
      <c r="I30" s="25" t="s">
        <v>6197</v>
      </c>
    </row>
    <row r="31" spans="1:9" x14ac:dyDescent="0.25">
      <c r="A31" s="25" t="s">
        <v>45</v>
      </c>
      <c r="B31" s="25" t="s">
        <v>6148</v>
      </c>
      <c r="C31" s="25" t="s">
        <v>6356</v>
      </c>
      <c r="D31" t="s">
        <v>6234</v>
      </c>
      <c r="F31" s="25" t="s">
        <v>45</v>
      </c>
      <c r="G31" s="25" t="s">
        <v>6148</v>
      </c>
      <c r="H31" t="s">
        <v>46</v>
      </c>
      <c r="I31" s="25" t="s">
        <v>6356</v>
      </c>
    </row>
    <row r="32" spans="1:9" x14ac:dyDescent="0.25">
      <c r="A32" s="25" t="s">
        <v>49</v>
      </c>
      <c r="B32" s="25" t="s">
        <v>6148</v>
      </c>
      <c r="C32" s="25" t="s">
        <v>6204</v>
      </c>
      <c r="D32" t="s">
        <v>6235</v>
      </c>
      <c r="F32" s="25" t="s">
        <v>49</v>
      </c>
      <c r="G32" s="25" t="s">
        <v>6148</v>
      </c>
      <c r="H32" t="s">
        <v>44</v>
      </c>
      <c r="I32" s="25" t="s">
        <v>6204</v>
      </c>
    </row>
  </sheetData>
  <autoFilter ref="A1:E30" xr:uid="{885D0493-D6C1-4876-AA8E-B01C2EC8E920}">
    <sortState ref="A2:E30">
      <sortCondition ref="A1:A3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6034-B90C-47A9-80A4-6441BD87808A}">
  <sheetPr codeName="Hoja12"/>
  <dimension ref="A1:AS5920"/>
  <sheetViews>
    <sheetView topLeftCell="AI1" zoomScale="90" zoomScaleNormal="90" workbookViewId="0">
      <selection activeCell="AS1" sqref="AS1:AS56"/>
    </sheetView>
  </sheetViews>
  <sheetFormatPr baseColWidth="10" defaultRowHeight="15" x14ac:dyDescent="0.25"/>
  <cols>
    <col min="1" max="1" width="107.5703125" customWidth="1"/>
    <col min="3" max="3" width="25.85546875" customWidth="1"/>
    <col min="5" max="5" width="15.7109375" customWidth="1"/>
    <col min="7" max="7" width="5.42578125" customWidth="1"/>
    <col min="9" max="9" width="17.140625" customWidth="1"/>
    <col min="12" max="12" width="15" customWidth="1"/>
    <col min="13" max="13" width="33" bestFit="1" customWidth="1"/>
    <col min="15" max="15" width="15.5703125" customWidth="1"/>
    <col min="17" max="17" width="18.140625" customWidth="1"/>
    <col min="18" max="18" width="24.85546875" customWidth="1"/>
    <col min="19" max="19" width="38" customWidth="1"/>
    <col min="20" max="20" width="27.7109375" customWidth="1"/>
    <col min="21" max="21" width="20.28515625" customWidth="1"/>
    <col min="37" max="37" width="24.7109375" customWidth="1"/>
    <col min="42" max="42" width="68" customWidth="1"/>
    <col min="44" max="44" width="25" customWidth="1"/>
  </cols>
  <sheetData>
    <row r="1" spans="1:45" x14ac:dyDescent="0.25">
      <c r="A1" t="s">
        <v>5974</v>
      </c>
      <c r="C1" t="s">
        <v>5975</v>
      </c>
      <c r="E1" t="s">
        <v>5977</v>
      </c>
      <c r="G1" t="s">
        <v>5978</v>
      </c>
      <c r="I1" t="s">
        <v>5979</v>
      </c>
      <c r="L1" t="s">
        <v>7</v>
      </c>
      <c r="M1" t="s">
        <v>5985</v>
      </c>
      <c r="N1" t="s">
        <v>6026</v>
      </c>
      <c r="O1" t="s">
        <v>5986</v>
      </c>
      <c r="Q1" t="s">
        <v>5987</v>
      </c>
      <c r="R1" t="s">
        <v>6247</v>
      </c>
      <c r="S1" t="s">
        <v>6249</v>
      </c>
      <c r="T1" t="s">
        <v>6248</v>
      </c>
      <c r="U1" t="s">
        <v>6279</v>
      </c>
      <c r="Y1" s="1" t="s">
        <v>6324</v>
      </c>
      <c r="AA1" t="s">
        <v>6328</v>
      </c>
      <c r="AD1" t="s">
        <v>6440</v>
      </c>
      <c r="AI1" t="s">
        <v>6023</v>
      </c>
      <c r="AK1" t="s">
        <v>6071</v>
      </c>
      <c r="AM1" t="s">
        <v>6078</v>
      </c>
      <c r="AP1" t="s">
        <v>6079</v>
      </c>
      <c r="AR1" t="s">
        <v>6096</v>
      </c>
      <c r="AS1" s="1" t="s">
        <v>6324</v>
      </c>
    </row>
    <row r="2" spans="1:45" ht="18" customHeight="1" x14ac:dyDescent="0.25">
      <c r="A2" t="s">
        <v>5211</v>
      </c>
      <c r="C2">
        <v>1</v>
      </c>
      <c r="G2" s="5">
        <v>0</v>
      </c>
      <c r="I2" t="s">
        <v>5980</v>
      </c>
      <c r="L2">
        <v>11</v>
      </c>
      <c r="M2" s="6" t="s">
        <v>2</v>
      </c>
      <c r="N2">
        <v>1</v>
      </c>
      <c r="Q2" t="s">
        <v>5988</v>
      </c>
      <c r="R2" t="s">
        <v>6248</v>
      </c>
      <c r="S2" t="s">
        <v>6043</v>
      </c>
      <c r="T2" t="s">
        <v>247</v>
      </c>
      <c r="U2" t="s">
        <v>6280</v>
      </c>
      <c r="Y2" s="62">
        <v>43101</v>
      </c>
      <c r="AA2" t="s">
        <v>6325</v>
      </c>
      <c r="AD2" s="213">
        <v>43101</v>
      </c>
      <c r="AI2" t="s">
        <v>5992</v>
      </c>
      <c r="AK2" t="s">
        <v>6072</v>
      </c>
      <c r="AM2">
        <v>2018</v>
      </c>
      <c r="AP2" t="s">
        <v>6080</v>
      </c>
      <c r="AR2" t="s">
        <v>6097</v>
      </c>
      <c r="AS2" s="62" t="s">
        <v>6494</v>
      </c>
    </row>
    <row r="3" spans="1:45" x14ac:dyDescent="0.25">
      <c r="A3" t="s">
        <v>5630</v>
      </c>
      <c r="C3">
        <v>2</v>
      </c>
      <c r="E3" t="s">
        <v>5976</v>
      </c>
      <c r="G3" s="5">
        <v>0.1</v>
      </c>
      <c r="I3" t="s">
        <v>5981</v>
      </c>
      <c r="L3">
        <v>12</v>
      </c>
      <c r="M3" s="6" t="s">
        <v>4</v>
      </c>
      <c r="N3">
        <v>2</v>
      </c>
      <c r="Q3" t="s">
        <v>3</v>
      </c>
      <c r="R3" t="s">
        <v>6249</v>
      </c>
      <c r="S3" t="s">
        <v>6044</v>
      </c>
      <c r="T3" t="s">
        <v>248</v>
      </c>
      <c r="U3" t="s">
        <v>6320</v>
      </c>
      <c r="Y3" s="62">
        <v>43115</v>
      </c>
      <c r="AA3" t="s">
        <v>6326</v>
      </c>
      <c r="AD3" s="213">
        <v>43132</v>
      </c>
      <c r="AI3" t="s">
        <v>6024</v>
      </c>
      <c r="AK3" t="s">
        <v>6073</v>
      </c>
      <c r="AM3">
        <v>2019</v>
      </c>
      <c r="AP3" t="s">
        <v>6099</v>
      </c>
      <c r="AR3" t="s">
        <v>6098</v>
      </c>
      <c r="AS3" s="62">
        <v>43101</v>
      </c>
    </row>
    <row r="4" spans="1:45" x14ac:dyDescent="0.25">
      <c r="A4" t="s">
        <v>5215</v>
      </c>
      <c r="C4">
        <v>3</v>
      </c>
      <c r="G4" s="5">
        <v>0.2</v>
      </c>
      <c r="L4">
        <v>13</v>
      </c>
      <c r="M4" s="6"/>
      <c r="Q4" t="s">
        <v>5989</v>
      </c>
      <c r="S4" t="s">
        <v>6045</v>
      </c>
      <c r="T4" t="s">
        <v>249</v>
      </c>
      <c r="U4" t="s">
        <v>6281</v>
      </c>
      <c r="Y4" s="62">
        <v>43131</v>
      </c>
      <c r="AA4" t="s">
        <v>6327</v>
      </c>
      <c r="AD4" s="213">
        <v>43160</v>
      </c>
      <c r="AI4" t="s">
        <v>6025</v>
      </c>
      <c r="AK4" s="4" t="s">
        <v>6074</v>
      </c>
      <c r="AM4">
        <v>2020</v>
      </c>
      <c r="AP4" t="s">
        <v>6100</v>
      </c>
      <c r="AR4" t="s">
        <v>6493</v>
      </c>
      <c r="AS4" s="62">
        <v>43115</v>
      </c>
    </row>
    <row r="5" spans="1:45" x14ac:dyDescent="0.25">
      <c r="A5" t="s">
        <v>5642</v>
      </c>
      <c r="C5">
        <v>4</v>
      </c>
      <c r="G5" s="5">
        <v>0.3</v>
      </c>
      <c r="L5">
        <v>14</v>
      </c>
      <c r="Q5" t="s">
        <v>5990</v>
      </c>
      <c r="S5" t="s">
        <v>6046</v>
      </c>
      <c r="T5" t="s">
        <v>6250</v>
      </c>
      <c r="U5" t="s">
        <v>6316</v>
      </c>
      <c r="Y5" s="62">
        <v>43132</v>
      </c>
      <c r="AD5" s="213">
        <v>43191</v>
      </c>
      <c r="AK5" s="3" t="s">
        <v>6075</v>
      </c>
      <c r="AP5" t="s">
        <v>6081</v>
      </c>
      <c r="AR5" t="s">
        <v>6331</v>
      </c>
      <c r="AS5" s="62">
        <v>43131</v>
      </c>
    </row>
    <row r="6" spans="1:45" x14ac:dyDescent="0.25">
      <c r="A6" t="s">
        <v>5641</v>
      </c>
      <c r="C6">
        <v>5</v>
      </c>
      <c r="G6" s="5">
        <v>0.4</v>
      </c>
      <c r="L6">
        <v>15</v>
      </c>
      <c r="S6" t="s">
        <v>6047</v>
      </c>
      <c r="U6" t="s">
        <v>6317</v>
      </c>
      <c r="Y6" s="62">
        <v>43146</v>
      </c>
      <c r="AD6" s="213">
        <v>43221</v>
      </c>
      <c r="AP6" t="s">
        <v>6082</v>
      </c>
      <c r="AR6" t="s">
        <v>6332</v>
      </c>
      <c r="AS6" s="62">
        <v>43132</v>
      </c>
    </row>
    <row r="7" spans="1:45" x14ac:dyDescent="0.25">
      <c r="A7" t="s">
        <v>5633</v>
      </c>
      <c r="C7">
        <v>6</v>
      </c>
      <c r="G7" s="5">
        <v>0.5</v>
      </c>
      <c r="L7">
        <v>16</v>
      </c>
      <c r="U7" t="s">
        <v>6318</v>
      </c>
      <c r="Y7" s="62">
        <v>43159</v>
      </c>
      <c r="AD7" s="213">
        <v>43252</v>
      </c>
      <c r="AP7" t="s">
        <v>6083</v>
      </c>
      <c r="AR7" t="s">
        <v>6333</v>
      </c>
      <c r="AS7" s="62">
        <v>43146</v>
      </c>
    </row>
    <row r="8" spans="1:45" x14ac:dyDescent="0.25">
      <c r="A8" t="s">
        <v>5210</v>
      </c>
      <c r="C8">
        <v>7</v>
      </c>
      <c r="G8" s="5">
        <v>0.6</v>
      </c>
      <c r="L8">
        <v>17</v>
      </c>
      <c r="U8" t="s">
        <v>6319</v>
      </c>
      <c r="Y8" s="62">
        <v>43160</v>
      </c>
      <c r="AD8" s="213">
        <v>43282</v>
      </c>
      <c r="AP8" t="s">
        <v>6088</v>
      </c>
      <c r="AR8" t="s">
        <v>6334</v>
      </c>
      <c r="AS8" s="62">
        <v>43159</v>
      </c>
    </row>
    <row r="9" spans="1:45" x14ac:dyDescent="0.25">
      <c r="A9" t="s">
        <v>5634</v>
      </c>
      <c r="C9">
        <v>8</v>
      </c>
      <c r="G9" s="5">
        <v>0.7</v>
      </c>
      <c r="L9">
        <v>18</v>
      </c>
      <c r="U9" t="s">
        <v>6321</v>
      </c>
      <c r="Y9" s="62">
        <v>43174</v>
      </c>
      <c r="AD9" s="213">
        <v>43313</v>
      </c>
      <c r="AP9" t="s">
        <v>6089</v>
      </c>
      <c r="AS9" s="62">
        <v>43160</v>
      </c>
    </row>
    <row r="10" spans="1:45" x14ac:dyDescent="0.25">
      <c r="A10" t="s">
        <v>5209</v>
      </c>
      <c r="C10">
        <v>9</v>
      </c>
      <c r="G10" s="5">
        <v>0.8</v>
      </c>
      <c r="U10" t="s">
        <v>6322</v>
      </c>
      <c r="Y10" s="62">
        <v>43190</v>
      </c>
      <c r="AD10" s="213">
        <v>43344</v>
      </c>
      <c r="AP10" t="s">
        <v>6084</v>
      </c>
      <c r="AS10" s="62">
        <v>43174</v>
      </c>
    </row>
    <row r="11" spans="1:45" x14ac:dyDescent="0.25">
      <c r="A11" t="s">
        <v>3093</v>
      </c>
      <c r="C11">
        <v>10</v>
      </c>
      <c r="G11" s="5">
        <v>0.9</v>
      </c>
      <c r="U11" t="s">
        <v>6323</v>
      </c>
      <c r="Y11" s="62">
        <v>43191</v>
      </c>
      <c r="AD11" s="213">
        <v>43374</v>
      </c>
      <c r="AP11" t="s">
        <v>6085</v>
      </c>
      <c r="AS11" s="62">
        <v>43190</v>
      </c>
    </row>
    <row r="12" spans="1:45" x14ac:dyDescent="0.25">
      <c r="A12" t="s">
        <v>209</v>
      </c>
      <c r="C12">
        <v>11</v>
      </c>
      <c r="G12" s="5">
        <v>1</v>
      </c>
      <c r="Y12" s="62">
        <v>43205</v>
      </c>
      <c r="AD12" s="213">
        <v>43405</v>
      </c>
      <c r="AP12" t="s">
        <v>6086</v>
      </c>
      <c r="AS12" s="62">
        <v>43191</v>
      </c>
    </row>
    <row r="13" spans="1:45" x14ac:dyDescent="0.25">
      <c r="A13" t="s">
        <v>3449</v>
      </c>
      <c r="C13">
        <v>12</v>
      </c>
      <c r="G13" s="5">
        <v>1.1000000000000001</v>
      </c>
      <c r="Y13" s="62">
        <v>43220</v>
      </c>
      <c r="AD13" s="213">
        <v>43435</v>
      </c>
      <c r="AP13" t="s">
        <v>6087</v>
      </c>
      <c r="AS13" s="62">
        <v>43205</v>
      </c>
    </row>
    <row r="14" spans="1:45" x14ac:dyDescent="0.25">
      <c r="A14" t="s">
        <v>1045</v>
      </c>
      <c r="C14">
        <v>13</v>
      </c>
      <c r="G14" s="5">
        <v>1.2</v>
      </c>
      <c r="Y14" s="62">
        <v>43221</v>
      </c>
      <c r="AD14" s="213"/>
      <c r="AP14" t="s">
        <v>6090</v>
      </c>
      <c r="AS14" s="62">
        <v>43220</v>
      </c>
    </row>
    <row r="15" spans="1:45" x14ac:dyDescent="0.25">
      <c r="A15" t="s">
        <v>5283</v>
      </c>
      <c r="C15">
        <v>14</v>
      </c>
      <c r="G15" s="5">
        <v>1.3</v>
      </c>
      <c r="Y15" s="62">
        <f>Y14+14</f>
        <v>43235</v>
      </c>
      <c r="AD15" s="213"/>
      <c r="AP15" t="s">
        <v>6091</v>
      </c>
      <c r="AS15" s="62">
        <v>43221</v>
      </c>
    </row>
    <row r="16" spans="1:45" x14ac:dyDescent="0.25">
      <c r="A16" t="s">
        <v>3024</v>
      </c>
      <c r="C16">
        <v>15</v>
      </c>
      <c r="G16" s="5">
        <v>1.4</v>
      </c>
      <c r="Y16" s="62">
        <v>43251</v>
      </c>
      <c r="AD16" s="213"/>
      <c r="AP16" t="s">
        <v>6092</v>
      </c>
      <c r="AS16" s="62">
        <f>AS15+14</f>
        <v>43235</v>
      </c>
    </row>
    <row r="17" spans="1:45" x14ac:dyDescent="0.25">
      <c r="A17" t="s">
        <v>5121</v>
      </c>
      <c r="C17">
        <v>16</v>
      </c>
      <c r="G17" s="5">
        <v>1.5</v>
      </c>
      <c r="Y17" s="62">
        <v>43252</v>
      </c>
      <c r="AD17" s="213"/>
      <c r="AP17" t="s">
        <v>6093</v>
      </c>
      <c r="AS17" s="62">
        <v>43251</v>
      </c>
    </row>
    <row r="18" spans="1:45" x14ac:dyDescent="0.25">
      <c r="A18" t="s">
        <v>2692</v>
      </c>
      <c r="C18">
        <v>17</v>
      </c>
      <c r="G18" s="5">
        <v>1.6</v>
      </c>
      <c r="Y18" s="62">
        <f>Y17+14</f>
        <v>43266</v>
      </c>
      <c r="AD18" s="213"/>
      <c r="AP18" t="s">
        <v>6094</v>
      </c>
      <c r="AS18" s="62">
        <v>43252</v>
      </c>
    </row>
    <row r="19" spans="1:45" x14ac:dyDescent="0.25">
      <c r="A19" t="s">
        <v>2691</v>
      </c>
      <c r="C19">
        <v>18</v>
      </c>
      <c r="G19" s="5">
        <v>1.7</v>
      </c>
      <c r="Y19" s="62">
        <v>43281</v>
      </c>
      <c r="AD19" s="213"/>
      <c r="AP19" t="s">
        <v>6095</v>
      </c>
      <c r="AS19" s="62">
        <f>AS18+14</f>
        <v>43266</v>
      </c>
    </row>
    <row r="20" spans="1:45" x14ac:dyDescent="0.25">
      <c r="A20" t="s">
        <v>4874</v>
      </c>
      <c r="C20">
        <v>19</v>
      </c>
      <c r="G20" s="5">
        <v>1.8</v>
      </c>
      <c r="Y20" s="62">
        <v>43282</v>
      </c>
      <c r="AD20" s="213"/>
      <c r="AS20" s="62">
        <v>43281</v>
      </c>
    </row>
    <row r="21" spans="1:45" x14ac:dyDescent="0.25">
      <c r="A21" t="s">
        <v>2953</v>
      </c>
      <c r="C21">
        <v>20</v>
      </c>
      <c r="G21" s="5">
        <v>1.9</v>
      </c>
      <c r="Y21" s="62">
        <f>Y20+14</f>
        <v>43296</v>
      </c>
      <c r="AD21" s="213"/>
      <c r="AS21" s="62">
        <v>43282</v>
      </c>
    </row>
    <row r="22" spans="1:45" x14ac:dyDescent="0.25">
      <c r="A22" t="s">
        <v>2625</v>
      </c>
      <c r="C22">
        <v>21</v>
      </c>
      <c r="G22" s="5">
        <v>2</v>
      </c>
      <c r="Y22" s="62">
        <v>43312</v>
      </c>
      <c r="AD22" s="213"/>
      <c r="AS22" s="62">
        <f>AS21+14</f>
        <v>43296</v>
      </c>
    </row>
    <row r="23" spans="1:45" x14ac:dyDescent="0.25">
      <c r="A23" t="s">
        <v>4849</v>
      </c>
      <c r="C23">
        <v>22</v>
      </c>
      <c r="G23" s="5">
        <v>2.1</v>
      </c>
      <c r="Y23" s="62">
        <v>43313</v>
      </c>
      <c r="AD23" s="213"/>
      <c r="AS23" s="62">
        <v>43312</v>
      </c>
    </row>
    <row r="24" spans="1:45" x14ac:dyDescent="0.25">
      <c r="A24" t="s">
        <v>4565</v>
      </c>
      <c r="C24">
        <v>23</v>
      </c>
      <c r="G24" s="5">
        <v>2.2000000000000002</v>
      </c>
      <c r="Y24" s="62">
        <f>Y23+14</f>
        <v>43327</v>
      </c>
      <c r="AD24" s="213"/>
      <c r="AS24" s="62">
        <v>43313</v>
      </c>
    </row>
    <row r="25" spans="1:45" x14ac:dyDescent="0.25">
      <c r="A25" t="s">
        <v>4908</v>
      </c>
      <c r="C25">
        <v>24</v>
      </c>
      <c r="G25" s="5">
        <v>2.2999999999999998</v>
      </c>
      <c r="Y25" s="62">
        <v>43343</v>
      </c>
      <c r="AD25" s="213"/>
      <c r="AS25" s="62">
        <f>AS24+14</f>
        <v>43327</v>
      </c>
    </row>
    <row r="26" spans="1:45" x14ac:dyDescent="0.25">
      <c r="A26" t="s">
        <v>2268</v>
      </c>
      <c r="C26">
        <v>25</v>
      </c>
      <c r="G26" s="5">
        <v>2.4</v>
      </c>
      <c r="Y26" s="62">
        <v>43344</v>
      </c>
      <c r="AD26" s="213"/>
      <c r="AS26" s="62">
        <v>43343</v>
      </c>
    </row>
    <row r="27" spans="1:45" x14ac:dyDescent="0.25">
      <c r="A27" t="s">
        <v>3141</v>
      </c>
      <c r="C27">
        <v>26</v>
      </c>
      <c r="G27" s="5">
        <v>2.5</v>
      </c>
      <c r="Y27" s="62">
        <f>Y26+14</f>
        <v>43358</v>
      </c>
      <c r="AD27" s="213"/>
      <c r="AS27" s="62">
        <v>43344</v>
      </c>
    </row>
    <row r="28" spans="1:45" x14ac:dyDescent="0.25">
      <c r="A28" t="s">
        <v>632</v>
      </c>
      <c r="C28">
        <v>27</v>
      </c>
      <c r="G28" s="5">
        <v>2.6</v>
      </c>
      <c r="Y28" s="62">
        <v>43373</v>
      </c>
      <c r="AD28" s="213"/>
      <c r="AS28" s="62">
        <f>AS27+14</f>
        <v>43358</v>
      </c>
    </row>
    <row r="29" spans="1:45" x14ac:dyDescent="0.25">
      <c r="A29" t="s">
        <v>2342</v>
      </c>
      <c r="C29">
        <v>28</v>
      </c>
      <c r="G29" s="5">
        <v>2.7</v>
      </c>
      <c r="Y29" s="62">
        <v>43374</v>
      </c>
      <c r="AD29" s="213"/>
      <c r="AS29" s="62">
        <v>43373</v>
      </c>
    </row>
    <row r="30" spans="1:45" x14ac:dyDescent="0.25">
      <c r="A30" t="s">
        <v>3894</v>
      </c>
      <c r="C30">
        <v>29</v>
      </c>
      <c r="G30" s="5">
        <v>2.8</v>
      </c>
      <c r="Y30" s="62">
        <f>Y29+14</f>
        <v>43388</v>
      </c>
      <c r="AD30" s="213"/>
      <c r="AS30" s="62">
        <v>43374</v>
      </c>
    </row>
    <row r="31" spans="1:45" x14ac:dyDescent="0.25">
      <c r="A31" t="s">
        <v>5542</v>
      </c>
      <c r="C31">
        <v>30</v>
      </c>
      <c r="G31" s="5">
        <v>2.9</v>
      </c>
      <c r="Y31" s="62">
        <v>43404</v>
      </c>
      <c r="AD31" s="213"/>
      <c r="AS31" s="62">
        <f>AS30+14</f>
        <v>43388</v>
      </c>
    </row>
    <row r="32" spans="1:45" x14ac:dyDescent="0.25">
      <c r="A32" t="s">
        <v>5541</v>
      </c>
      <c r="C32">
        <v>31</v>
      </c>
      <c r="G32" s="5">
        <v>3</v>
      </c>
      <c r="Y32" s="62">
        <v>43405</v>
      </c>
      <c r="AD32" s="213"/>
      <c r="AS32" s="62">
        <v>43404</v>
      </c>
    </row>
    <row r="33" spans="1:45" x14ac:dyDescent="0.25">
      <c r="A33" t="s">
        <v>4571</v>
      </c>
      <c r="C33">
        <v>32</v>
      </c>
      <c r="G33" s="5">
        <v>3.1</v>
      </c>
      <c r="Y33" s="62">
        <f>Y32+14</f>
        <v>43419</v>
      </c>
      <c r="AD33" s="213"/>
      <c r="AS33" s="62">
        <v>43405</v>
      </c>
    </row>
    <row r="34" spans="1:45" x14ac:dyDescent="0.25">
      <c r="A34" t="s">
        <v>2611</v>
      </c>
      <c r="C34">
        <v>33</v>
      </c>
      <c r="G34" s="5">
        <v>3.2</v>
      </c>
      <c r="Y34" s="62">
        <v>43434</v>
      </c>
      <c r="AD34" s="213"/>
      <c r="AS34" s="62">
        <f>AS33+14</f>
        <v>43419</v>
      </c>
    </row>
    <row r="35" spans="1:45" x14ac:dyDescent="0.25">
      <c r="A35" t="s">
        <v>4572</v>
      </c>
      <c r="C35">
        <v>34</v>
      </c>
      <c r="G35" s="5">
        <v>3.3</v>
      </c>
      <c r="Y35" s="62">
        <v>43435</v>
      </c>
      <c r="AD35" s="213"/>
      <c r="AS35" s="62">
        <v>43434</v>
      </c>
    </row>
    <row r="36" spans="1:45" x14ac:dyDescent="0.25">
      <c r="A36" t="s">
        <v>4860</v>
      </c>
      <c r="C36">
        <v>35</v>
      </c>
      <c r="G36" s="5">
        <v>3.4</v>
      </c>
      <c r="Y36" s="62">
        <f>Y35+14</f>
        <v>43449</v>
      </c>
      <c r="AS36" s="62">
        <v>43435</v>
      </c>
    </row>
    <row r="37" spans="1:45" x14ac:dyDescent="0.25">
      <c r="A37" t="s">
        <v>3857</v>
      </c>
      <c r="C37">
        <v>36</v>
      </c>
      <c r="G37" s="5">
        <v>3.5</v>
      </c>
      <c r="Y37" s="62">
        <v>43465</v>
      </c>
      <c r="AS37" s="62">
        <f>AS36+14</f>
        <v>43449</v>
      </c>
    </row>
    <row r="38" spans="1:45" x14ac:dyDescent="0.25">
      <c r="A38" t="s">
        <v>3426</v>
      </c>
      <c r="C38">
        <v>37</v>
      </c>
      <c r="G38" s="5">
        <v>3.6</v>
      </c>
      <c r="Y38" s="62">
        <v>43466</v>
      </c>
      <c r="AS38" s="62">
        <v>43465</v>
      </c>
    </row>
    <row r="39" spans="1:45" x14ac:dyDescent="0.25">
      <c r="A39" t="s">
        <v>3779</v>
      </c>
      <c r="C39">
        <v>38</v>
      </c>
      <c r="G39" s="5">
        <v>3.7</v>
      </c>
      <c r="Y39" s="62">
        <f>Y38+14</f>
        <v>43480</v>
      </c>
      <c r="AS39" s="62">
        <v>43466</v>
      </c>
    </row>
    <row r="40" spans="1:45" x14ac:dyDescent="0.25">
      <c r="A40" t="s">
        <v>262</v>
      </c>
      <c r="C40">
        <v>39</v>
      </c>
      <c r="G40" s="5">
        <v>3.8</v>
      </c>
      <c r="Y40" s="62">
        <v>43496</v>
      </c>
      <c r="AS40" s="62">
        <f>AS39+14</f>
        <v>43480</v>
      </c>
    </row>
    <row r="41" spans="1:45" x14ac:dyDescent="0.25">
      <c r="A41" t="s">
        <v>4661</v>
      </c>
      <c r="C41">
        <v>40</v>
      </c>
      <c r="G41" s="5">
        <v>3.9</v>
      </c>
      <c r="Y41" s="62">
        <v>43497</v>
      </c>
      <c r="AS41" s="62">
        <v>43496</v>
      </c>
    </row>
    <row r="42" spans="1:45" x14ac:dyDescent="0.25">
      <c r="A42" t="s">
        <v>1879</v>
      </c>
      <c r="C42">
        <v>41</v>
      </c>
      <c r="G42" s="5">
        <v>4</v>
      </c>
      <c r="Y42" s="62">
        <f>Y41+14</f>
        <v>43511</v>
      </c>
      <c r="AS42" s="62">
        <v>43497</v>
      </c>
    </row>
    <row r="43" spans="1:45" x14ac:dyDescent="0.25">
      <c r="A43" t="s">
        <v>4934</v>
      </c>
      <c r="C43">
        <v>42</v>
      </c>
      <c r="G43" s="5">
        <v>4.0999999999999996</v>
      </c>
      <c r="Y43" s="62">
        <v>43524</v>
      </c>
      <c r="AS43" s="62">
        <f>AS42+14</f>
        <v>43511</v>
      </c>
    </row>
    <row r="44" spans="1:45" x14ac:dyDescent="0.25">
      <c r="A44" t="s">
        <v>3142</v>
      </c>
      <c r="C44">
        <v>43</v>
      </c>
      <c r="G44" s="5">
        <v>4.2</v>
      </c>
      <c r="Y44" s="62">
        <v>43525</v>
      </c>
      <c r="AS44" s="62">
        <v>43524</v>
      </c>
    </row>
    <row r="45" spans="1:45" x14ac:dyDescent="0.25">
      <c r="A45" t="s">
        <v>4901</v>
      </c>
      <c r="C45">
        <v>44</v>
      </c>
      <c r="G45" s="5">
        <v>4.3</v>
      </c>
      <c r="Y45" s="62">
        <f>Y44+14</f>
        <v>43539</v>
      </c>
      <c r="AS45" s="62">
        <v>43525</v>
      </c>
    </row>
    <row r="46" spans="1:45" x14ac:dyDescent="0.25">
      <c r="A46" t="s">
        <v>4900</v>
      </c>
      <c r="C46">
        <v>45</v>
      </c>
      <c r="G46" s="5">
        <v>4.4000000000000004</v>
      </c>
      <c r="Y46" s="62">
        <v>43555</v>
      </c>
      <c r="AS46" s="62">
        <f>AS45+14</f>
        <v>43539</v>
      </c>
    </row>
    <row r="47" spans="1:45" x14ac:dyDescent="0.25">
      <c r="A47" t="s">
        <v>3499</v>
      </c>
      <c r="C47">
        <v>46</v>
      </c>
      <c r="G47" s="5">
        <v>4.5</v>
      </c>
      <c r="Y47" s="62">
        <v>43556</v>
      </c>
      <c r="AS47" s="62">
        <v>43555</v>
      </c>
    </row>
    <row r="48" spans="1:45" x14ac:dyDescent="0.25">
      <c r="A48" t="s">
        <v>5909</v>
      </c>
      <c r="C48">
        <v>47</v>
      </c>
      <c r="G48" s="5">
        <v>4.5999999999999996</v>
      </c>
      <c r="Y48" s="62">
        <f>Y47+14</f>
        <v>43570</v>
      </c>
      <c r="AS48" s="62">
        <v>43556</v>
      </c>
    </row>
    <row r="49" spans="1:45" x14ac:dyDescent="0.25">
      <c r="A49" t="s">
        <v>3527</v>
      </c>
      <c r="C49">
        <v>48</v>
      </c>
      <c r="G49" s="5">
        <v>4.7</v>
      </c>
      <c r="Y49" s="62">
        <v>43585</v>
      </c>
      <c r="AS49" s="62">
        <f>AS48+14</f>
        <v>43570</v>
      </c>
    </row>
    <row r="50" spans="1:45" x14ac:dyDescent="0.25">
      <c r="A50" t="s">
        <v>3022</v>
      </c>
      <c r="C50">
        <v>49</v>
      </c>
      <c r="G50" s="5">
        <v>4.8</v>
      </c>
      <c r="Y50" s="62">
        <v>43586</v>
      </c>
      <c r="AS50" s="62">
        <v>43585</v>
      </c>
    </row>
    <row r="51" spans="1:45" x14ac:dyDescent="0.25">
      <c r="A51" t="s">
        <v>2380</v>
      </c>
      <c r="C51">
        <v>50</v>
      </c>
      <c r="G51" s="5">
        <v>4.9000000000000004</v>
      </c>
      <c r="Y51" s="62">
        <f>Y50+14</f>
        <v>43600</v>
      </c>
      <c r="AS51" s="62">
        <v>43586</v>
      </c>
    </row>
    <row r="52" spans="1:45" x14ac:dyDescent="0.25">
      <c r="A52" t="s">
        <v>3904</v>
      </c>
      <c r="C52">
        <v>51</v>
      </c>
      <c r="G52" s="5">
        <v>5</v>
      </c>
      <c r="Y52" s="62">
        <v>43616</v>
      </c>
      <c r="AS52" s="62">
        <f>AS51+14</f>
        <v>43600</v>
      </c>
    </row>
    <row r="53" spans="1:45" x14ac:dyDescent="0.25">
      <c r="A53" t="s">
        <v>2878</v>
      </c>
      <c r="C53">
        <v>52</v>
      </c>
      <c r="G53" s="5">
        <v>5.0999999999999996</v>
      </c>
      <c r="Y53" s="62">
        <v>43617</v>
      </c>
      <c r="AS53" s="62">
        <v>43616</v>
      </c>
    </row>
    <row r="54" spans="1:45" x14ac:dyDescent="0.25">
      <c r="A54" t="s">
        <v>2381</v>
      </c>
      <c r="C54">
        <v>53</v>
      </c>
      <c r="G54" s="5">
        <v>5.2</v>
      </c>
      <c r="Y54" s="62">
        <f>Y53+14</f>
        <v>43631</v>
      </c>
      <c r="AS54" s="62">
        <v>43617</v>
      </c>
    </row>
    <row r="55" spans="1:45" x14ac:dyDescent="0.25">
      <c r="A55" t="s">
        <v>3023</v>
      </c>
      <c r="C55">
        <v>54</v>
      </c>
      <c r="G55" s="5">
        <v>5.3</v>
      </c>
      <c r="Y55" s="62">
        <v>43646</v>
      </c>
      <c r="AS55" s="62">
        <f>AS54+14</f>
        <v>43631</v>
      </c>
    </row>
    <row r="56" spans="1:45" x14ac:dyDescent="0.25">
      <c r="A56" t="s">
        <v>5922</v>
      </c>
      <c r="C56">
        <v>55</v>
      </c>
      <c r="G56" s="5">
        <v>5.4</v>
      </c>
      <c r="Y56" s="7"/>
      <c r="AS56" s="62">
        <v>43646</v>
      </c>
    </row>
    <row r="57" spans="1:45" x14ac:dyDescent="0.25">
      <c r="A57" t="s">
        <v>3478</v>
      </c>
      <c r="C57">
        <v>56</v>
      </c>
      <c r="G57" s="5">
        <v>5.5</v>
      </c>
      <c r="Y57" s="7"/>
    </row>
    <row r="58" spans="1:45" x14ac:dyDescent="0.25">
      <c r="A58" t="s">
        <v>4872</v>
      </c>
      <c r="C58">
        <v>57</v>
      </c>
      <c r="G58" s="5">
        <v>5.6</v>
      </c>
      <c r="Y58" s="7"/>
    </row>
    <row r="59" spans="1:45" x14ac:dyDescent="0.25">
      <c r="A59" t="s">
        <v>2121</v>
      </c>
      <c r="C59">
        <v>58</v>
      </c>
      <c r="G59" s="5">
        <v>5.7</v>
      </c>
      <c r="Y59" s="7"/>
    </row>
    <row r="60" spans="1:45" x14ac:dyDescent="0.25">
      <c r="A60" t="s">
        <v>5971</v>
      </c>
      <c r="C60">
        <v>59</v>
      </c>
      <c r="G60" s="5">
        <v>5.8</v>
      </c>
      <c r="Y60" s="7"/>
    </row>
    <row r="61" spans="1:45" x14ac:dyDescent="0.25">
      <c r="A61" t="s">
        <v>2127</v>
      </c>
      <c r="C61">
        <v>60</v>
      </c>
      <c r="G61" s="5">
        <v>5.9</v>
      </c>
      <c r="Y61" s="7"/>
    </row>
    <row r="62" spans="1:45" x14ac:dyDescent="0.25">
      <c r="A62" t="s">
        <v>3529</v>
      </c>
      <c r="C62">
        <v>61</v>
      </c>
      <c r="G62" s="5">
        <v>6</v>
      </c>
    </row>
    <row r="63" spans="1:45" x14ac:dyDescent="0.25">
      <c r="A63" t="s">
        <v>3934</v>
      </c>
      <c r="C63">
        <v>62</v>
      </c>
      <c r="G63" s="5">
        <v>6.1</v>
      </c>
    </row>
    <row r="64" spans="1:45" x14ac:dyDescent="0.25">
      <c r="A64" t="s">
        <v>3147</v>
      </c>
      <c r="C64">
        <v>63</v>
      </c>
      <c r="G64" s="5">
        <v>6.2</v>
      </c>
      <c r="Y64" s="7"/>
    </row>
    <row r="65" spans="1:25" x14ac:dyDescent="0.25">
      <c r="A65" t="s">
        <v>3386</v>
      </c>
      <c r="C65">
        <v>64</v>
      </c>
      <c r="G65" s="5">
        <v>6.3</v>
      </c>
      <c r="Y65" s="7"/>
    </row>
    <row r="66" spans="1:25" x14ac:dyDescent="0.25">
      <c r="A66" t="s">
        <v>4270</v>
      </c>
      <c r="C66">
        <v>65</v>
      </c>
      <c r="G66" s="5">
        <v>6.4</v>
      </c>
      <c r="Y66" s="7"/>
    </row>
    <row r="67" spans="1:25" x14ac:dyDescent="0.25">
      <c r="A67" t="s">
        <v>2818</v>
      </c>
      <c r="C67">
        <v>66</v>
      </c>
      <c r="G67" s="5">
        <v>6.5</v>
      </c>
      <c r="Y67" s="7"/>
    </row>
    <row r="68" spans="1:25" x14ac:dyDescent="0.25">
      <c r="A68" t="s">
        <v>3851</v>
      </c>
      <c r="C68">
        <v>67</v>
      </c>
      <c r="G68" s="5">
        <v>6.6</v>
      </c>
      <c r="Y68" s="7"/>
    </row>
    <row r="69" spans="1:25" x14ac:dyDescent="0.25">
      <c r="A69" t="s">
        <v>1253</v>
      </c>
      <c r="C69">
        <v>68</v>
      </c>
      <c r="G69" s="5">
        <v>6.7</v>
      </c>
      <c r="Y69" s="7"/>
    </row>
    <row r="70" spans="1:25" x14ac:dyDescent="0.25">
      <c r="A70" t="s">
        <v>5822</v>
      </c>
      <c r="C70">
        <v>69</v>
      </c>
      <c r="G70" s="5">
        <v>6.8</v>
      </c>
      <c r="Y70" s="7"/>
    </row>
    <row r="71" spans="1:25" x14ac:dyDescent="0.25">
      <c r="A71" t="s">
        <v>2010</v>
      </c>
      <c r="C71">
        <v>70</v>
      </c>
      <c r="G71" s="5">
        <v>6.9</v>
      </c>
      <c r="Y71" s="7"/>
    </row>
    <row r="72" spans="1:25" x14ac:dyDescent="0.25">
      <c r="A72" t="s">
        <v>2012</v>
      </c>
      <c r="C72">
        <v>71</v>
      </c>
      <c r="G72" s="5">
        <v>7</v>
      </c>
      <c r="Y72" s="7"/>
    </row>
    <row r="73" spans="1:25" x14ac:dyDescent="0.25">
      <c r="A73" t="s">
        <v>3374</v>
      </c>
      <c r="C73">
        <v>72</v>
      </c>
      <c r="G73" s="5">
        <v>7.1</v>
      </c>
      <c r="Y73" s="7"/>
    </row>
    <row r="74" spans="1:25" x14ac:dyDescent="0.25">
      <c r="A74" t="s">
        <v>3472</v>
      </c>
      <c r="C74">
        <v>73</v>
      </c>
      <c r="G74" s="5">
        <v>7.2</v>
      </c>
      <c r="Y74" s="7"/>
    </row>
    <row r="75" spans="1:25" x14ac:dyDescent="0.25">
      <c r="A75" t="s">
        <v>2693</v>
      </c>
      <c r="C75">
        <v>74</v>
      </c>
      <c r="G75" s="5">
        <v>7.3</v>
      </c>
      <c r="Y75" s="7"/>
    </row>
    <row r="76" spans="1:25" x14ac:dyDescent="0.25">
      <c r="A76" t="s">
        <v>4228</v>
      </c>
      <c r="C76">
        <v>75</v>
      </c>
      <c r="G76" s="5">
        <v>7.4</v>
      </c>
      <c r="Y76" s="7"/>
    </row>
    <row r="77" spans="1:25" x14ac:dyDescent="0.25">
      <c r="A77" t="s">
        <v>3495</v>
      </c>
      <c r="C77">
        <v>76</v>
      </c>
      <c r="G77" s="5">
        <v>7.5</v>
      </c>
    </row>
    <row r="78" spans="1:25" x14ac:dyDescent="0.25">
      <c r="A78" t="s">
        <v>2016</v>
      </c>
      <c r="C78">
        <v>77</v>
      </c>
      <c r="G78" s="5">
        <v>7.6</v>
      </c>
      <c r="Y78" s="7"/>
    </row>
    <row r="79" spans="1:25" x14ac:dyDescent="0.25">
      <c r="A79" t="s">
        <v>5338</v>
      </c>
      <c r="C79">
        <v>78</v>
      </c>
      <c r="G79" s="5">
        <v>7.7</v>
      </c>
      <c r="Y79" s="7"/>
    </row>
    <row r="80" spans="1:25" x14ac:dyDescent="0.25">
      <c r="A80" t="s">
        <v>1545</v>
      </c>
      <c r="C80">
        <v>79</v>
      </c>
      <c r="G80" s="5">
        <v>7.8</v>
      </c>
      <c r="Y80" s="7"/>
    </row>
    <row r="81" spans="1:25" x14ac:dyDescent="0.25">
      <c r="A81" t="s">
        <v>3140</v>
      </c>
      <c r="C81">
        <v>80</v>
      </c>
      <c r="G81" s="5">
        <v>7.9</v>
      </c>
      <c r="Y81" s="7"/>
    </row>
    <row r="82" spans="1:25" x14ac:dyDescent="0.25">
      <c r="A82" t="s">
        <v>1204</v>
      </c>
      <c r="C82">
        <v>81</v>
      </c>
      <c r="G82" s="5">
        <v>8</v>
      </c>
      <c r="Y82" s="7"/>
    </row>
    <row r="83" spans="1:25" x14ac:dyDescent="0.25">
      <c r="A83" t="s">
        <v>688</v>
      </c>
      <c r="C83">
        <v>82</v>
      </c>
      <c r="G83" s="5">
        <v>8.1</v>
      </c>
      <c r="Y83" s="7"/>
    </row>
    <row r="84" spans="1:25" x14ac:dyDescent="0.25">
      <c r="A84" t="s">
        <v>3794</v>
      </c>
      <c r="C84">
        <v>83</v>
      </c>
      <c r="G84" s="5">
        <v>8.1999999999999993</v>
      </c>
      <c r="Y84" s="7"/>
    </row>
    <row r="85" spans="1:25" x14ac:dyDescent="0.25">
      <c r="A85" t="s">
        <v>3793</v>
      </c>
      <c r="C85">
        <v>84</v>
      </c>
      <c r="G85" s="5">
        <v>8.3000000000000007</v>
      </c>
      <c r="Y85" s="7"/>
    </row>
    <row r="86" spans="1:25" x14ac:dyDescent="0.25">
      <c r="A86" t="s">
        <v>3128</v>
      </c>
      <c r="C86">
        <v>85</v>
      </c>
      <c r="G86" s="5">
        <v>8.4</v>
      </c>
      <c r="Y86" s="7"/>
    </row>
    <row r="87" spans="1:25" x14ac:dyDescent="0.25">
      <c r="A87" t="s">
        <v>3772</v>
      </c>
      <c r="C87">
        <v>86</v>
      </c>
      <c r="G87" s="5">
        <v>8.5</v>
      </c>
      <c r="Y87" s="7"/>
    </row>
    <row r="88" spans="1:25" x14ac:dyDescent="0.25">
      <c r="A88" t="s">
        <v>2865</v>
      </c>
      <c r="C88">
        <v>87</v>
      </c>
      <c r="G88" s="5">
        <v>8.6</v>
      </c>
      <c r="Y88" s="7"/>
    </row>
    <row r="89" spans="1:25" x14ac:dyDescent="0.25">
      <c r="A89" t="s">
        <v>3417</v>
      </c>
      <c r="C89">
        <v>88</v>
      </c>
      <c r="G89" s="5">
        <v>8.6999999999999993</v>
      </c>
      <c r="Y89" s="7"/>
    </row>
    <row r="90" spans="1:25" x14ac:dyDescent="0.25">
      <c r="A90" t="s">
        <v>5200</v>
      </c>
      <c r="C90">
        <v>89</v>
      </c>
      <c r="G90" s="5">
        <v>8.8000000000000007</v>
      </c>
      <c r="Y90" s="7"/>
    </row>
    <row r="91" spans="1:25" x14ac:dyDescent="0.25">
      <c r="A91" t="s">
        <v>5270</v>
      </c>
      <c r="C91">
        <v>90</v>
      </c>
      <c r="G91" s="5">
        <v>8.9</v>
      </c>
      <c r="Y91" s="7"/>
    </row>
    <row r="92" spans="1:25" x14ac:dyDescent="0.25">
      <c r="A92" t="s">
        <v>3614</v>
      </c>
      <c r="C92">
        <v>91</v>
      </c>
      <c r="G92" s="5">
        <v>9</v>
      </c>
    </row>
    <row r="93" spans="1:25" x14ac:dyDescent="0.25">
      <c r="A93" t="s">
        <v>2365</v>
      </c>
      <c r="C93">
        <v>92</v>
      </c>
      <c r="G93" s="5">
        <v>9.1</v>
      </c>
    </row>
    <row r="94" spans="1:25" x14ac:dyDescent="0.25">
      <c r="A94" t="s">
        <v>5191</v>
      </c>
      <c r="C94">
        <v>93</v>
      </c>
      <c r="G94" s="5">
        <v>9.1999999999999993</v>
      </c>
      <c r="Y94" s="7"/>
    </row>
    <row r="95" spans="1:25" x14ac:dyDescent="0.25">
      <c r="A95" t="s">
        <v>2120</v>
      </c>
      <c r="C95">
        <v>94</v>
      </c>
      <c r="G95" s="5">
        <v>9.3000000000000007</v>
      </c>
      <c r="Y95" s="7"/>
    </row>
    <row r="96" spans="1:25" x14ac:dyDescent="0.25">
      <c r="A96" t="s">
        <v>2124</v>
      </c>
      <c r="C96">
        <v>95</v>
      </c>
      <c r="G96" s="5">
        <v>9.4</v>
      </c>
      <c r="Y96" s="7"/>
    </row>
    <row r="97" spans="1:25" x14ac:dyDescent="0.25">
      <c r="A97" t="s">
        <v>941</v>
      </c>
      <c r="C97">
        <v>96</v>
      </c>
      <c r="G97" s="5">
        <v>9.5</v>
      </c>
      <c r="Y97" s="7"/>
    </row>
    <row r="98" spans="1:25" x14ac:dyDescent="0.25">
      <c r="A98" t="s">
        <v>3390</v>
      </c>
      <c r="C98">
        <v>97</v>
      </c>
      <c r="G98" s="5">
        <v>9.6</v>
      </c>
      <c r="Y98" s="7"/>
    </row>
    <row r="99" spans="1:25" x14ac:dyDescent="0.25">
      <c r="A99" t="s">
        <v>4487</v>
      </c>
      <c r="C99">
        <v>98</v>
      </c>
      <c r="G99" s="5">
        <v>9.6999999999999993</v>
      </c>
      <c r="Y99" s="7"/>
    </row>
    <row r="100" spans="1:25" x14ac:dyDescent="0.25">
      <c r="A100" t="s">
        <v>4833</v>
      </c>
      <c r="C100">
        <v>99</v>
      </c>
      <c r="G100" s="5">
        <v>9.8000000000000007</v>
      </c>
      <c r="Y100" s="7"/>
    </row>
    <row r="101" spans="1:25" x14ac:dyDescent="0.25">
      <c r="A101" t="s">
        <v>5115</v>
      </c>
      <c r="C101">
        <v>100</v>
      </c>
      <c r="G101" s="5">
        <v>9.9</v>
      </c>
      <c r="Y101" s="7"/>
    </row>
    <row r="102" spans="1:25" x14ac:dyDescent="0.25">
      <c r="A102" t="s">
        <v>2102</v>
      </c>
      <c r="G102" s="5">
        <v>10</v>
      </c>
      <c r="Y102" s="7"/>
    </row>
    <row r="103" spans="1:25" x14ac:dyDescent="0.25">
      <c r="A103" t="s">
        <v>2171</v>
      </c>
      <c r="G103" s="5">
        <v>10.1</v>
      </c>
      <c r="Y103" s="7"/>
    </row>
    <row r="104" spans="1:25" x14ac:dyDescent="0.25">
      <c r="A104" t="s">
        <v>3404</v>
      </c>
      <c r="G104" s="5">
        <v>10.199999999999999</v>
      </c>
      <c r="Y104" s="7"/>
    </row>
    <row r="105" spans="1:25" x14ac:dyDescent="0.25">
      <c r="A105" t="s">
        <v>2939</v>
      </c>
      <c r="G105" s="5">
        <v>10.3</v>
      </c>
      <c r="Y105" s="7"/>
    </row>
    <row r="106" spans="1:25" x14ac:dyDescent="0.25">
      <c r="A106" t="s">
        <v>2681</v>
      </c>
      <c r="G106" s="5">
        <v>10.4</v>
      </c>
      <c r="Y106" s="7"/>
    </row>
    <row r="107" spans="1:25" x14ac:dyDescent="0.25">
      <c r="A107" t="s">
        <v>2682</v>
      </c>
      <c r="G107" s="5">
        <v>10.5</v>
      </c>
      <c r="Y107" s="7"/>
    </row>
    <row r="108" spans="1:25" x14ac:dyDescent="0.25">
      <c r="A108" t="s">
        <v>2974</v>
      </c>
      <c r="G108" s="5">
        <v>10.6</v>
      </c>
      <c r="Y108" s="7"/>
    </row>
    <row r="109" spans="1:25" x14ac:dyDescent="0.25">
      <c r="A109" t="s">
        <v>810</v>
      </c>
      <c r="G109" s="5">
        <v>10.7</v>
      </c>
      <c r="Y109" s="7"/>
    </row>
    <row r="110" spans="1:25" x14ac:dyDescent="0.25">
      <c r="A110" t="s">
        <v>2345</v>
      </c>
      <c r="G110" s="5">
        <v>10.8</v>
      </c>
      <c r="Y110" s="7"/>
    </row>
    <row r="111" spans="1:25" x14ac:dyDescent="0.25">
      <c r="A111" t="s">
        <v>2262</v>
      </c>
      <c r="G111" s="5">
        <v>10.9</v>
      </c>
      <c r="Y111" s="7"/>
    </row>
    <row r="112" spans="1:25" x14ac:dyDescent="0.25">
      <c r="A112" t="s">
        <v>3770</v>
      </c>
      <c r="G112" s="5">
        <v>11</v>
      </c>
      <c r="Y112" s="7"/>
    </row>
    <row r="113" spans="1:25" x14ac:dyDescent="0.25">
      <c r="A113" t="s">
        <v>2346</v>
      </c>
      <c r="G113" s="5">
        <v>11.1</v>
      </c>
      <c r="Y113" s="7"/>
    </row>
    <row r="114" spans="1:25" x14ac:dyDescent="0.25">
      <c r="A114" t="s">
        <v>5835</v>
      </c>
      <c r="G114" s="5">
        <v>11.2</v>
      </c>
      <c r="Y114" s="7"/>
    </row>
    <row r="115" spans="1:25" x14ac:dyDescent="0.25">
      <c r="A115" t="s">
        <v>5833</v>
      </c>
      <c r="G115" s="5">
        <v>11.3</v>
      </c>
      <c r="Y115" s="7"/>
    </row>
    <row r="116" spans="1:25" x14ac:dyDescent="0.25">
      <c r="A116" t="s">
        <v>2189</v>
      </c>
      <c r="G116" s="5">
        <v>11.4</v>
      </c>
      <c r="Y116" s="7"/>
    </row>
    <row r="117" spans="1:25" x14ac:dyDescent="0.25">
      <c r="A117" t="s">
        <v>3402</v>
      </c>
      <c r="G117" s="5">
        <v>11.5</v>
      </c>
      <c r="Y117" s="7"/>
    </row>
    <row r="118" spans="1:25" x14ac:dyDescent="0.25">
      <c r="A118" t="s">
        <v>2011</v>
      </c>
      <c r="G118" s="5">
        <v>11.6</v>
      </c>
      <c r="Y118" s="7"/>
    </row>
    <row r="119" spans="1:25" x14ac:dyDescent="0.25">
      <c r="A119" t="s">
        <v>2626</v>
      </c>
      <c r="G119" s="5">
        <v>11.7</v>
      </c>
      <c r="Y119" s="7"/>
    </row>
    <row r="120" spans="1:25" x14ac:dyDescent="0.25">
      <c r="A120" t="s">
        <v>3153</v>
      </c>
      <c r="G120" s="5">
        <v>11.8</v>
      </c>
      <c r="Y120" s="7"/>
    </row>
    <row r="121" spans="1:25" x14ac:dyDescent="0.25">
      <c r="A121" t="s">
        <v>2013</v>
      </c>
      <c r="G121" s="5">
        <v>11.9</v>
      </c>
      <c r="Y121" s="7"/>
    </row>
    <row r="122" spans="1:25" x14ac:dyDescent="0.25">
      <c r="A122" t="s">
        <v>2145</v>
      </c>
      <c r="G122" s="5">
        <v>12</v>
      </c>
      <c r="Y122" s="7"/>
    </row>
    <row r="123" spans="1:25" x14ac:dyDescent="0.25">
      <c r="A123" t="s">
        <v>5488</v>
      </c>
      <c r="G123" s="5">
        <v>12.1</v>
      </c>
    </row>
    <row r="124" spans="1:25" x14ac:dyDescent="0.25">
      <c r="A124" t="s">
        <v>2575</v>
      </c>
      <c r="G124" s="5">
        <v>12.2</v>
      </c>
    </row>
    <row r="125" spans="1:25" x14ac:dyDescent="0.25">
      <c r="A125" t="s">
        <v>2687</v>
      </c>
      <c r="G125" s="5">
        <v>12.3</v>
      </c>
      <c r="Y125" s="7"/>
    </row>
    <row r="126" spans="1:25" x14ac:dyDescent="0.25">
      <c r="A126" t="s">
        <v>5298</v>
      </c>
      <c r="G126" s="5">
        <v>12.4</v>
      </c>
      <c r="Y126" s="7"/>
    </row>
    <row r="127" spans="1:25" x14ac:dyDescent="0.25">
      <c r="A127" t="s">
        <v>2132</v>
      </c>
      <c r="G127" s="5">
        <v>12.5</v>
      </c>
      <c r="Y127" s="7"/>
    </row>
    <row r="128" spans="1:25" x14ac:dyDescent="0.25">
      <c r="A128" t="s">
        <v>2123</v>
      </c>
      <c r="G128" s="5">
        <v>12.6</v>
      </c>
      <c r="Y128" s="7"/>
    </row>
    <row r="129" spans="1:25" x14ac:dyDescent="0.25">
      <c r="A129" t="s">
        <v>3397</v>
      </c>
      <c r="G129" s="5">
        <v>12.7</v>
      </c>
      <c r="Y129" s="7"/>
    </row>
    <row r="130" spans="1:25" x14ac:dyDescent="0.25">
      <c r="A130" t="s">
        <v>2310</v>
      </c>
      <c r="G130" s="5">
        <v>12.8</v>
      </c>
      <c r="Y130" s="7"/>
    </row>
    <row r="131" spans="1:25" x14ac:dyDescent="0.25">
      <c r="A131" t="s">
        <v>2000</v>
      </c>
      <c r="G131" s="5">
        <v>12.9</v>
      </c>
      <c r="Y131" s="7"/>
    </row>
    <row r="132" spans="1:25" x14ac:dyDescent="0.25">
      <c r="A132" t="s">
        <v>5626</v>
      </c>
      <c r="G132" s="5">
        <v>13</v>
      </c>
      <c r="Y132" s="7"/>
    </row>
    <row r="133" spans="1:25" x14ac:dyDescent="0.25">
      <c r="A133" t="s">
        <v>2150</v>
      </c>
      <c r="G133" s="5">
        <v>13.1</v>
      </c>
      <c r="Y133" s="7"/>
    </row>
    <row r="134" spans="1:25" x14ac:dyDescent="0.25">
      <c r="A134" t="s">
        <v>3375</v>
      </c>
      <c r="G134" s="5">
        <v>13.2</v>
      </c>
      <c r="Y134" s="7"/>
    </row>
    <row r="135" spans="1:25" x14ac:dyDescent="0.25">
      <c r="A135" t="s">
        <v>3372</v>
      </c>
      <c r="G135" s="5">
        <v>13.3</v>
      </c>
      <c r="Y135" s="7"/>
    </row>
    <row r="136" spans="1:25" x14ac:dyDescent="0.25">
      <c r="A136" t="s">
        <v>4186</v>
      </c>
      <c r="G136" s="5">
        <v>13.4</v>
      </c>
      <c r="Y136" s="7"/>
    </row>
    <row r="137" spans="1:25" x14ac:dyDescent="0.25">
      <c r="A137" t="s">
        <v>1212</v>
      </c>
      <c r="G137" s="5">
        <v>13.5</v>
      </c>
      <c r="Y137" s="7"/>
    </row>
    <row r="138" spans="1:25" x14ac:dyDescent="0.25">
      <c r="A138" t="s">
        <v>2369</v>
      </c>
      <c r="G138" s="5">
        <v>13.6</v>
      </c>
      <c r="Y138" s="7"/>
    </row>
    <row r="139" spans="1:25" x14ac:dyDescent="0.25">
      <c r="A139" t="s">
        <v>2861</v>
      </c>
      <c r="G139" s="5">
        <v>13.7</v>
      </c>
      <c r="Y139" s="7"/>
    </row>
    <row r="140" spans="1:25" x14ac:dyDescent="0.25">
      <c r="A140" t="s">
        <v>5518</v>
      </c>
      <c r="G140" s="5">
        <v>13.8</v>
      </c>
      <c r="Y140" s="7"/>
    </row>
    <row r="141" spans="1:25" x14ac:dyDescent="0.25">
      <c r="A141" t="s">
        <v>2348</v>
      </c>
      <c r="G141" s="5">
        <v>13.9</v>
      </c>
      <c r="Y141" s="7"/>
    </row>
    <row r="142" spans="1:25" x14ac:dyDescent="0.25">
      <c r="A142" t="s">
        <v>3146</v>
      </c>
      <c r="G142" s="5">
        <v>14</v>
      </c>
      <c r="Y142" s="7"/>
    </row>
    <row r="143" spans="1:25" x14ac:dyDescent="0.25">
      <c r="A143" t="s">
        <v>5179</v>
      </c>
      <c r="G143" s="5">
        <v>14.1</v>
      </c>
      <c r="Y143" s="7"/>
    </row>
    <row r="144" spans="1:25" x14ac:dyDescent="0.25">
      <c r="A144" t="s">
        <v>4524</v>
      </c>
      <c r="G144" s="5">
        <v>14.2</v>
      </c>
      <c r="Y144" s="7"/>
    </row>
    <row r="145" spans="1:25" x14ac:dyDescent="0.25">
      <c r="A145" t="s">
        <v>4523</v>
      </c>
      <c r="G145" s="5">
        <v>14.3</v>
      </c>
      <c r="Y145" s="7"/>
    </row>
    <row r="146" spans="1:25" x14ac:dyDescent="0.25">
      <c r="A146" t="s">
        <v>4525</v>
      </c>
      <c r="G146" s="5">
        <v>14.4</v>
      </c>
      <c r="Y146" s="7"/>
    </row>
    <row r="147" spans="1:25" x14ac:dyDescent="0.25">
      <c r="A147" t="s">
        <v>2944</v>
      </c>
      <c r="G147" s="5">
        <v>14.5</v>
      </c>
      <c r="Y147" s="7"/>
    </row>
    <row r="148" spans="1:25" x14ac:dyDescent="0.25">
      <c r="A148" t="s">
        <v>66</v>
      </c>
      <c r="G148" s="5">
        <v>14.6</v>
      </c>
      <c r="Y148" s="7"/>
    </row>
    <row r="149" spans="1:25" x14ac:dyDescent="0.25">
      <c r="A149" t="s">
        <v>547</v>
      </c>
      <c r="G149" s="5">
        <v>14.7</v>
      </c>
      <c r="Y149" s="7"/>
    </row>
    <row r="150" spans="1:25" x14ac:dyDescent="0.25">
      <c r="A150" t="s">
        <v>734</v>
      </c>
      <c r="G150" s="5">
        <v>14.8</v>
      </c>
      <c r="Y150" s="7"/>
    </row>
    <row r="151" spans="1:25" x14ac:dyDescent="0.25">
      <c r="A151" t="s">
        <v>3952</v>
      </c>
      <c r="G151" s="5">
        <v>14.9</v>
      </c>
      <c r="Y151" s="7"/>
    </row>
    <row r="152" spans="1:25" x14ac:dyDescent="0.25">
      <c r="A152" t="s">
        <v>5208</v>
      </c>
      <c r="G152" s="5">
        <v>15</v>
      </c>
      <c r="Y152" s="7"/>
    </row>
    <row r="153" spans="1:25" x14ac:dyDescent="0.25">
      <c r="A153" t="s">
        <v>5269</v>
      </c>
      <c r="G153" s="5">
        <v>15.1</v>
      </c>
    </row>
    <row r="154" spans="1:25" x14ac:dyDescent="0.25">
      <c r="A154" t="s">
        <v>4382</v>
      </c>
      <c r="G154" s="5">
        <v>15.2</v>
      </c>
    </row>
    <row r="155" spans="1:25" x14ac:dyDescent="0.25">
      <c r="A155" t="s">
        <v>403</v>
      </c>
      <c r="G155" s="5">
        <v>15.3</v>
      </c>
      <c r="Y155" s="7"/>
    </row>
    <row r="156" spans="1:25" x14ac:dyDescent="0.25">
      <c r="A156" t="s">
        <v>5217</v>
      </c>
      <c r="G156" s="5">
        <v>15.4</v>
      </c>
      <c r="Y156" s="7"/>
    </row>
    <row r="157" spans="1:25" x14ac:dyDescent="0.25">
      <c r="A157" t="s">
        <v>4992</v>
      </c>
      <c r="G157" s="5">
        <v>15.5</v>
      </c>
      <c r="Y157" s="7"/>
    </row>
    <row r="158" spans="1:25" x14ac:dyDescent="0.25">
      <c r="A158" t="s">
        <v>3801</v>
      </c>
      <c r="G158" s="5">
        <v>15.6</v>
      </c>
      <c r="Y158" s="7"/>
    </row>
    <row r="159" spans="1:25" x14ac:dyDescent="0.25">
      <c r="A159" t="s">
        <v>2569</v>
      </c>
      <c r="G159" s="5">
        <v>15.7</v>
      </c>
      <c r="Y159" s="7"/>
    </row>
    <row r="160" spans="1:25" x14ac:dyDescent="0.25">
      <c r="A160" t="s">
        <v>392</v>
      </c>
      <c r="G160" s="5">
        <v>15.8</v>
      </c>
      <c r="Y160" s="7"/>
    </row>
    <row r="161" spans="1:25" x14ac:dyDescent="0.25">
      <c r="A161" t="s">
        <v>3802</v>
      </c>
      <c r="G161" s="5">
        <v>15.9</v>
      </c>
      <c r="Y161" s="7"/>
    </row>
    <row r="162" spans="1:25" x14ac:dyDescent="0.25">
      <c r="A162" t="s">
        <v>3210</v>
      </c>
      <c r="G162" s="5">
        <v>16</v>
      </c>
      <c r="Y162" s="7"/>
    </row>
    <row r="163" spans="1:25" x14ac:dyDescent="0.25">
      <c r="A163" t="s">
        <v>1210</v>
      </c>
      <c r="G163" s="5">
        <v>16.100000000000001</v>
      </c>
      <c r="Y163" s="7"/>
    </row>
    <row r="164" spans="1:25" x14ac:dyDescent="0.25">
      <c r="A164" t="s">
        <v>196</v>
      </c>
      <c r="G164" s="5">
        <v>16.2</v>
      </c>
      <c r="Y164" s="7"/>
    </row>
    <row r="165" spans="1:25" x14ac:dyDescent="0.25">
      <c r="A165" t="s">
        <v>4682</v>
      </c>
      <c r="G165" s="5">
        <v>16.3</v>
      </c>
      <c r="Y165" s="7"/>
    </row>
    <row r="166" spans="1:25" x14ac:dyDescent="0.25">
      <c r="A166" t="s">
        <v>3452</v>
      </c>
      <c r="G166" s="5">
        <v>16.399999999999999</v>
      </c>
      <c r="Y166" s="7"/>
    </row>
    <row r="167" spans="1:25" x14ac:dyDescent="0.25">
      <c r="A167" t="s">
        <v>1291</v>
      </c>
      <c r="G167" s="5">
        <v>16.5</v>
      </c>
      <c r="Y167" s="7"/>
    </row>
    <row r="168" spans="1:25" x14ac:dyDescent="0.25">
      <c r="A168" t="s">
        <v>2008</v>
      </c>
      <c r="G168" s="5">
        <v>16.600000000000001</v>
      </c>
      <c r="Y168" s="7"/>
    </row>
    <row r="169" spans="1:25" x14ac:dyDescent="0.25">
      <c r="A169" t="s">
        <v>5409</v>
      </c>
      <c r="G169" s="5">
        <v>16.7</v>
      </c>
      <c r="Y169" s="7"/>
    </row>
    <row r="170" spans="1:25" x14ac:dyDescent="0.25">
      <c r="A170" t="s">
        <v>1544</v>
      </c>
      <c r="G170" s="5">
        <v>16.8</v>
      </c>
      <c r="Y170" s="7"/>
    </row>
    <row r="171" spans="1:25" x14ac:dyDescent="0.25">
      <c r="A171" t="s">
        <v>2384</v>
      </c>
      <c r="G171" s="5">
        <v>16.899999999999999</v>
      </c>
      <c r="Y171" s="7"/>
    </row>
    <row r="172" spans="1:25" x14ac:dyDescent="0.25">
      <c r="A172" t="s">
        <v>4385</v>
      </c>
      <c r="G172" s="5">
        <v>17</v>
      </c>
      <c r="Y172" s="7"/>
    </row>
    <row r="173" spans="1:25" x14ac:dyDescent="0.25">
      <c r="A173" t="s">
        <v>3935</v>
      </c>
      <c r="G173" s="5">
        <v>17.100000000000001</v>
      </c>
      <c r="Y173" s="7"/>
    </row>
    <row r="174" spans="1:25" x14ac:dyDescent="0.25">
      <c r="A174" t="s">
        <v>4386</v>
      </c>
      <c r="G174" s="5">
        <v>17.2</v>
      </c>
      <c r="Y174" s="7"/>
    </row>
    <row r="175" spans="1:25" x14ac:dyDescent="0.25">
      <c r="A175" t="s">
        <v>4557</v>
      </c>
      <c r="G175" s="5">
        <v>17.3</v>
      </c>
      <c r="Y175" s="7"/>
    </row>
    <row r="176" spans="1:25" x14ac:dyDescent="0.25">
      <c r="A176" t="s">
        <v>2382</v>
      </c>
      <c r="G176" s="5">
        <v>17.399999999999999</v>
      </c>
      <c r="Y176" s="7"/>
    </row>
    <row r="177" spans="1:25" x14ac:dyDescent="0.25">
      <c r="A177" t="s">
        <v>2363</v>
      </c>
      <c r="G177" s="5">
        <v>17.5</v>
      </c>
      <c r="Y177" s="7"/>
    </row>
    <row r="178" spans="1:25" x14ac:dyDescent="0.25">
      <c r="A178" t="s">
        <v>4541</v>
      </c>
      <c r="G178" s="5">
        <v>17.600000000000001</v>
      </c>
      <c r="Y178" s="7"/>
    </row>
    <row r="179" spans="1:25" x14ac:dyDescent="0.25">
      <c r="A179" t="s">
        <v>4562</v>
      </c>
      <c r="G179" s="5">
        <v>17.7</v>
      </c>
      <c r="Y179" s="7"/>
    </row>
    <row r="180" spans="1:25" x14ac:dyDescent="0.25">
      <c r="A180" t="s">
        <v>3915</v>
      </c>
      <c r="G180" s="5">
        <v>17.8</v>
      </c>
      <c r="Y180" s="7"/>
    </row>
    <row r="181" spans="1:25" x14ac:dyDescent="0.25">
      <c r="A181" t="s">
        <v>2146</v>
      </c>
      <c r="G181" s="5">
        <v>17.899999999999999</v>
      </c>
      <c r="Y181" s="7"/>
    </row>
    <row r="182" spans="1:25" x14ac:dyDescent="0.25">
      <c r="A182" t="s">
        <v>1972</v>
      </c>
      <c r="G182" s="5">
        <v>18</v>
      </c>
      <c r="Y182" s="7"/>
    </row>
    <row r="183" spans="1:25" x14ac:dyDescent="0.25">
      <c r="A183" t="s">
        <v>5392</v>
      </c>
      <c r="G183" s="5">
        <v>18.100000000000001</v>
      </c>
      <c r="Y183" s="7"/>
    </row>
    <row r="184" spans="1:25" x14ac:dyDescent="0.25">
      <c r="A184" t="s">
        <v>1925</v>
      </c>
      <c r="G184" s="5">
        <v>18.2</v>
      </c>
    </row>
    <row r="185" spans="1:25" x14ac:dyDescent="0.25">
      <c r="A185" t="s">
        <v>5075</v>
      </c>
      <c r="G185" s="5">
        <v>18.3</v>
      </c>
    </row>
    <row r="186" spans="1:25" x14ac:dyDescent="0.25">
      <c r="A186" t="s">
        <v>5918</v>
      </c>
      <c r="G186" s="5">
        <v>18.399999999999999</v>
      </c>
      <c r="Y186" s="7"/>
    </row>
    <row r="187" spans="1:25" x14ac:dyDescent="0.25">
      <c r="A187" t="s">
        <v>3124</v>
      </c>
      <c r="G187" s="5">
        <v>18.5</v>
      </c>
      <c r="Y187" s="7"/>
    </row>
    <row r="188" spans="1:25" x14ac:dyDescent="0.25">
      <c r="A188" t="s">
        <v>2753</v>
      </c>
      <c r="G188" s="5">
        <v>18.600000000000001</v>
      </c>
      <c r="Y188" s="7"/>
    </row>
    <row r="189" spans="1:25" x14ac:dyDescent="0.25">
      <c r="A189" t="s">
        <v>4258</v>
      </c>
      <c r="G189" s="5">
        <v>18.7</v>
      </c>
      <c r="Y189" s="7"/>
    </row>
    <row r="190" spans="1:25" x14ac:dyDescent="0.25">
      <c r="A190" t="s">
        <v>3014</v>
      </c>
      <c r="G190" s="5">
        <v>18.8</v>
      </c>
      <c r="Y190" s="7"/>
    </row>
    <row r="191" spans="1:25" x14ac:dyDescent="0.25">
      <c r="A191" t="s">
        <v>5120</v>
      </c>
      <c r="G191" s="5">
        <v>18.899999999999999</v>
      </c>
      <c r="Y191" s="7"/>
    </row>
    <row r="192" spans="1:25" x14ac:dyDescent="0.25">
      <c r="A192" t="s">
        <v>3913</v>
      </c>
      <c r="G192" s="5">
        <v>19</v>
      </c>
      <c r="Y192" s="7"/>
    </row>
    <row r="193" spans="1:25" x14ac:dyDescent="0.25">
      <c r="A193" t="s">
        <v>3914</v>
      </c>
      <c r="G193" s="5">
        <v>19.100000000000001</v>
      </c>
      <c r="Y193" s="7"/>
    </row>
    <row r="194" spans="1:25" x14ac:dyDescent="0.25">
      <c r="A194" t="s">
        <v>104</v>
      </c>
      <c r="G194" s="5">
        <v>19.2</v>
      </c>
      <c r="Y194" s="7"/>
    </row>
    <row r="195" spans="1:25" x14ac:dyDescent="0.25">
      <c r="A195" t="s">
        <v>3263</v>
      </c>
      <c r="G195" s="5">
        <v>19.3</v>
      </c>
      <c r="Y195" s="7"/>
    </row>
    <row r="196" spans="1:25" x14ac:dyDescent="0.25">
      <c r="A196" t="s">
        <v>3943</v>
      </c>
      <c r="G196" s="5">
        <v>19.399999999999999</v>
      </c>
      <c r="Y196" s="7"/>
    </row>
    <row r="197" spans="1:25" x14ac:dyDescent="0.25">
      <c r="A197" t="s">
        <v>898</v>
      </c>
      <c r="G197" s="5">
        <v>19.5</v>
      </c>
      <c r="Y197" s="7"/>
    </row>
    <row r="198" spans="1:25" x14ac:dyDescent="0.25">
      <c r="A198" t="s">
        <v>528</v>
      </c>
      <c r="G198" s="5">
        <v>19.600000000000001</v>
      </c>
      <c r="Y198" s="7"/>
    </row>
    <row r="199" spans="1:25" x14ac:dyDescent="0.25">
      <c r="A199" t="s">
        <v>711</v>
      </c>
      <c r="G199" s="5">
        <v>19.7</v>
      </c>
      <c r="Y199" s="7"/>
    </row>
    <row r="200" spans="1:25" x14ac:dyDescent="0.25">
      <c r="A200" t="s">
        <v>4957</v>
      </c>
      <c r="G200" s="5">
        <v>19.8</v>
      </c>
      <c r="Y200" s="7"/>
    </row>
    <row r="201" spans="1:25" x14ac:dyDescent="0.25">
      <c r="A201" t="s">
        <v>4958</v>
      </c>
      <c r="G201" s="5">
        <v>19.899999999999999</v>
      </c>
      <c r="Y201" s="7"/>
    </row>
    <row r="202" spans="1:25" x14ac:dyDescent="0.25">
      <c r="A202" t="s">
        <v>146</v>
      </c>
      <c r="G202" s="5">
        <v>20</v>
      </c>
      <c r="Y202" s="7"/>
    </row>
    <row r="203" spans="1:25" x14ac:dyDescent="0.25">
      <c r="A203" t="s">
        <v>4054</v>
      </c>
      <c r="G203" s="5">
        <v>20.100000000000001</v>
      </c>
      <c r="Y203" s="7"/>
    </row>
    <row r="204" spans="1:25" x14ac:dyDescent="0.25">
      <c r="A204" t="s">
        <v>532</v>
      </c>
      <c r="G204" s="5">
        <v>20.2</v>
      </c>
      <c r="Y204" s="7"/>
    </row>
    <row r="205" spans="1:25" x14ac:dyDescent="0.25">
      <c r="A205" t="s">
        <v>5288</v>
      </c>
      <c r="G205" s="5">
        <v>20.3</v>
      </c>
      <c r="Y205" s="7"/>
    </row>
    <row r="206" spans="1:25" x14ac:dyDescent="0.25">
      <c r="A206" t="s">
        <v>1976</v>
      </c>
      <c r="G206" s="5">
        <v>20.399999999999999</v>
      </c>
      <c r="Y206" s="7"/>
    </row>
    <row r="207" spans="1:25" x14ac:dyDescent="0.25">
      <c r="A207" t="s">
        <v>3368</v>
      </c>
      <c r="G207" s="5">
        <v>20.5</v>
      </c>
      <c r="Y207" s="7"/>
    </row>
    <row r="208" spans="1:25" x14ac:dyDescent="0.25">
      <c r="A208" t="s">
        <v>3416</v>
      </c>
      <c r="G208" s="5">
        <v>20.6</v>
      </c>
      <c r="Y208" s="7"/>
    </row>
    <row r="209" spans="1:25" x14ac:dyDescent="0.25">
      <c r="A209" t="s">
        <v>2360</v>
      </c>
      <c r="G209" s="5">
        <v>20.7</v>
      </c>
      <c r="Y209" s="7"/>
    </row>
    <row r="210" spans="1:25" x14ac:dyDescent="0.25">
      <c r="A210" t="s">
        <v>5177</v>
      </c>
      <c r="G210" s="5">
        <v>20.8</v>
      </c>
      <c r="Y210" s="7"/>
    </row>
    <row r="211" spans="1:25" x14ac:dyDescent="0.25">
      <c r="A211" t="s">
        <v>3895</v>
      </c>
      <c r="G211" s="5">
        <v>20.9</v>
      </c>
      <c r="Y211" s="7"/>
    </row>
    <row r="212" spans="1:25" x14ac:dyDescent="0.25">
      <c r="A212" t="s">
        <v>2612</v>
      </c>
      <c r="G212" s="5">
        <v>21</v>
      </c>
      <c r="Y212" s="7"/>
    </row>
    <row r="213" spans="1:25" x14ac:dyDescent="0.25">
      <c r="A213" t="s">
        <v>2838</v>
      </c>
      <c r="G213" s="5">
        <v>21.1</v>
      </c>
      <c r="Y213" s="7"/>
    </row>
    <row r="214" spans="1:25" x14ac:dyDescent="0.25">
      <c r="A214" t="s">
        <v>1256</v>
      </c>
      <c r="G214" s="5">
        <v>21.2</v>
      </c>
      <c r="Y214" s="7"/>
    </row>
    <row r="215" spans="1:25" x14ac:dyDescent="0.25">
      <c r="A215" t="s">
        <v>3845</v>
      </c>
      <c r="G215" s="5">
        <v>21.3</v>
      </c>
    </row>
    <row r="216" spans="1:25" x14ac:dyDescent="0.25">
      <c r="A216" t="s">
        <v>3479</v>
      </c>
      <c r="G216" s="5">
        <v>21.4</v>
      </c>
    </row>
    <row r="217" spans="1:25" x14ac:dyDescent="0.25">
      <c r="A217" t="s">
        <v>753</v>
      </c>
      <c r="G217" s="5">
        <v>21.5</v>
      </c>
      <c r="Y217" s="7"/>
    </row>
    <row r="218" spans="1:25" x14ac:dyDescent="0.25">
      <c r="A218" t="s">
        <v>3331</v>
      </c>
      <c r="G218" s="5">
        <v>21.6</v>
      </c>
      <c r="Y218" s="7"/>
    </row>
    <row r="219" spans="1:25" x14ac:dyDescent="0.25">
      <c r="A219" t="s">
        <v>2227</v>
      </c>
      <c r="G219" s="5">
        <v>21.7</v>
      </c>
      <c r="Y219" s="7"/>
    </row>
    <row r="220" spans="1:25" x14ac:dyDescent="0.25">
      <c r="A220" t="s">
        <v>2101</v>
      </c>
      <c r="G220" s="5">
        <v>21.8</v>
      </c>
      <c r="Y220" s="7"/>
    </row>
    <row r="221" spans="1:25" x14ac:dyDescent="0.25">
      <c r="A221" t="s">
        <v>2166</v>
      </c>
      <c r="G221" s="5">
        <v>21.9</v>
      </c>
      <c r="Y221" s="7"/>
    </row>
    <row r="222" spans="1:25" x14ac:dyDescent="0.25">
      <c r="A222" t="s">
        <v>3398</v>
      </c>
      <c r="G222" s="5">
        <v>22</v>
      </c>
      <c r="Y222" s="7"/>
    </row>
    <row r="223" spans="1:25" x14ac:dyDescent="0.25">
      <c r="A223" t="s">
        <v>3038</v>
      </c>
      <c r="G223" s="5">
        <v>22.1</v>
      </c>
      <c r="Y223" s="7"/>
    </row>
    <row r="224" spans="1:25" x14ac:dyDescent="0.25">
      <c r="A224" t="s">
        <v>2390</v>
      </c>
      <c r="G224" s="5">
        <v>22.2</v>
      </c>
      <c r="Y224" s="7"/>
    </row>
    <row r="225" spans="1:25" x14ac:dyDescent="0.25">
      <c r="A225" t="s">
        <v>1533</v>
      </c>
      <c r="G225" s="5">
        <v>22.3</v>
      </c>
      <c r="Y225" s="7"/>
    </row>
    <row r="226" spans="1:25" x14ac:dyDescent="0.25">
      <c r="A226" t="s">
        <v>5554</v>
      </c>
      <c r="G226" s="5">
        <v>22.4</v>
      </c>
      <c r="Y226" s="7"/>
    </row>
    <row r="227" spans="1:25" x14ac:dyDescent="0.25">
      <c r="A227" t="s">
        <v>2536</v>
      </c>
      <c r="G227" s="5">
        <v>22.5</v>
      </c>
      <c r="Y227" s="7"/>
    </row>
    <row r="228" spans="1:25" x14ac:dyDescent="0.25">
      <c r="A228" t="s">
        <v>433</v>
      </c>
      <c r="G228" s="5">
        <v>22.6</v>
      </c>
      <c r="Y228" s="7"/>
    </row>
    <row r="229" spans="1:25" x14ac:dyDescent="0.25">
      <c r="A229" t="s">
        <v>264</v>
      </c>
      <c r="G229" s="5">
        <v>22.7</v>
      </c>
      <c r="Y229" s="7"/>
    </row>
    <row r="230" spans="1:25" x14ac:dyDescent="0.25">
      <c r="A230" t="s">
        <v>934</v>
      </c>
      <c r="G230" s="5">
        <v>22.8</v>
      </c>
      <c r="Y230" s="7"/>
    </row>
    <row r="231" spans="1:25" x14ac:dyDescent="0.25">
      <c r="A231" t="s">
        <v>2244</v>
      </c>
      <c r="G231" s="5">
        <v>22.9</v>
      </c>
      <c r="Y231" s="7"/>
    </row>
    <row r="232" spans="1:25" x14ac:dyDescent="0.25">
      <c r="A232" t="s">
        <v>270</v>
      </c>
      <c r="G232" s="5">
        <v>23</v>
      </c>
      <c r="Y232" s="7"/>
    </row>
    <row r="233" spans="1:25" x14ac:dyDescent="0.25">
      <c r="A233" t="s">
        <v>231</v>
      </c>
      <c r="G233" s="5">
        <v>23.1</v>
      </c>
      <c r="Y233" s="7"/>
    </row>
    <row r="234" spans="1:25" x14ac:dyDescent="0.25">
      <c r="A234" t="s">
        <v>5212</v>
      </c>
      <c r="G234" s="5">
        <v>23.2</v>
      </c>
      <c r="Y234" s="7"/>
    </row>
    <row r="235" spans="1:25" x14ac:dyDescent="0.25">
      <c r="A235" t="s">
        <v>3688</v>
      </c>
      <c r="G235" s="5">
        <v>23.3</v>
      </c>
      <c r="Y235" s="7"/>
    </row>
    <row r="236" spans="1:25" x14ac:dyDescent="0.25">
      <c r="A236" t="s">
        <v>5748</v>
      </c>
      <c r="G236" s="5">
        <v>23.4</v>
      </c>
      <c r="Y236" s="7"/>
    </row>
    <row r="237" spans="1:25" x14ac:dyDescent="0.25">
      <c r="A237" t="s">
        <v>1089</v>
      </c>
      <c r="G237" s="5">
        <v>23.5</v>
      </c>
      <c r="Y237" s="7"/>
    </row>
    <row r="238" spans="1:25" x14ac:dyDescent="0.25">
      <c r="A238" t="s">
        <v>2675</v>
      </c>
      <c r="G238" s="5">
        <v>23.6</v>
      </c>
      <c r="Y238" s="7"/>
    </row>
    <row r="239" spans="1:25" x14ac:dyDescent="0.25">
      <c r="A239" t="s">
        <v>5900</v>
      </c>
      <c r="G239" s="5">
        <v>23.7</v>
      </c>
      <c r="Y239" s="7"/>
    </row>
    <row r="240" spans="1:25" x14ac:dyDescent="0.25">
      <c r="A240" t="s">
        <v>3109</v>
      </c>
      <c r="G240" s="5">
        <v>23.8</v>
      </c>
      <c r="Y240" s="7"/>
    </row>
    <row r="241" spans="1:25" x14ac:dyDescent="0.25">
      <c r="A241" t="s">
        <v>3065</v>
      </c>
      <c r="G241" s="5">
        <v>23.9</v>
      </c>
      <c r="Y241" s="7"/>
    </row>
    <row r="242" spans="1:25" x14ac:dyDescent="0.25">
      <c r="A242" t="s">
        <v>584</v>
      </c>
      <c r="G242" s="5">
        <v>24</v>
      </c>
      <c r="Y242" s="7"/>
    </row>
    <row r="243" spans="1:25" x14ac:dyDescent="0.25">
      <c r="A243" t="s">
        <v>55</v>
      </c>
      <c r="G243" s="5">
        <v>24.1</v>
      </c>
      <c r="Y243" s="7"/>
    </row>
    <row r="244" spans="1:25" x14ac:dyDescent="0.25">
      <c r="A244" t="s">
        <v>4390</v>
      </c>
      <c r="G244" s="5">
        <v>24.2</v>
      </c>
      <c r="Y244" s="7"/>
    </row>
    <row r="245" spans="1:25" x14ac:dyDescent="0.25">
      <c r="A245" t="s">
        <v>325</v>
      </c>
      <c r="G245" s="5">
        <v>24.3</v>
      </c>
    </row>
    <row r="246" spans="1:25" x14ac:dyDescent="0.25">
      <c r="A246" t="s">
        <v>5789</v>
      </c>
      <c r="G246" s="5">
        <v>24.4</v>
      </c>
    </row>
    <row r="247" spans="1:25" x14ac:dyDescent="0.25">
      <c r="A247" t="s">
        <v>219</v>
      </c>
      <c r="G247" s="5">
        <v>24.5</v>
      </c>
      <c r="Y247" s="7"/>
    </row>
    <row r="248" spans="1:25" x14ac:dyDescent="0.25">
      <c r="A248" t="s">
        <v>5431</v>
      </c>
      <c r="G248" s="5">
        <v>24.6</v>
      </c>
      <c r="Y248" s="7"/>
    </row>
    <row r="249" spans="1:25" x14ac:dyDescent="0.25">
      <c r="A249" t="s">
        <v>5906</v>
      </c>
      <c r="G249" s="5">
        <v>24.7</v>
      </c>
      <c r="Y249" s="7"/>
    </row>
    <row r="250" spans="1:25" x14ac:dyDescent="0.25">
      <c r="A250" t="s">
        <v>67</v>
      </c>
      <c r="G250" s="5">
        <v>24.8</v>
      </c>
      <c r="Y250" s="7"/>
    </row>
    <row r="251" spans="1:25" x14ac:dyDescent="0.25">
      <c r="A251" t="s">
        <v>586</v>
      </c>
      <c r="G251" s="5">
        <v>24.9</v>
      </c>
      <c r="Y251" s="7"/>
    </row>
    <row r="252" spans="1:25" x14ac:dyDescent="0.25">
      <c r="A252" t="s">
        <v>587</v>
      </c>
      <c r="G252" s="5">
        <v>25</v>
      </c>
      <c r="Y252" s="7"/>
    </row>
    <row r="253" spans="1:25" x14ac:dyDescent="0.25">
      <c r="A253" t="s">
        <v>855</v>
      </c>
      <c r="G253" s="5">
        <v>25.1</v>
      </c>
      <c r="Y253" s="7"/>
    </row>
    <row r="254" spans="1:25" x14ac:dyDescent="0.25">
      <c r="A254" t="s">
        <v>4219</v>
      </c>
      <c r="G254" s="5">
        <v>25.2</v>
      </c>
      <c r="Y254" s="7"/>
    </row>
    <row r="255" spans="1:25" x14ac:dyDescent="0.25">
      <c r="A255" t="s">
        <v>1254</v>
      </c>
      <c r="G255" s="5">
        <v>25.3</v>
      </c>
      <c r="Y255" s="7"/>
    </row>
    <row r="256" spans="1:25" x14ac:dyDescent="0.25">
      <c r="A256" t="s">
        <v>1871</v>
      </c>
      <c r="G256" s="5">
        <v>25.4</v>
      </c>
      <c r="Y256" s="7"/>
    </row>
    <row r="257" spans="1:25" x14ac:dyDescent="0.25">
      <c r="A257" t="s">
        <v>1046</v>
      </c>
      <c r="G257" s="5">
        <v>25.5</v>
      </c>
      <c r="Y257" s="7"/>
    </row>
    <row r="258" spans="1:25" x14ac:dyDescent="0.25">
      <c r="A258" t="s">
        <v>287</v>
      </c>
      <c r="G258" s="5">
        <v>25.6</v>
      </c>
      <c r="Y258" s="7"/>
    </row>
    <row r="259" spans="1:25" x14ac:dyDescent="0.25">
      <c r="A259" t="s">
        <v>5260</v>
      </c>
      <c r="G259" s="5">
        <v>25.7</v>
      </c>
      <c r="Y259" s="7"/>
    </row>
    <row r="260" spans="1:25" x14ac:dyDescent="0.25">
      <c r="A260" t="s">
        <v>5321</v>
      </c>
      <c r="G260" s="5">
        <v>25.8</v>
      </c>
      <c r="Y260" s="7"/>
    </row>
    <row r="261" spans="1:25" x14ac:dyDescent="0.25">
      <c r="A261" t="s">
        <v>4915</v>
      </c>
      <c r="G261" s="5">
        <v>25.9</v>
      </c>
      <c r="Y261" s="7"/>
    </row>
    <row r="262" spans="1:25" x14ac:dyDescent="0.25">
      <c r="A262" t="s">
        <v>3123</v>
      </c>
      <c r="G262" s="5">
        <v>26</v>
      </c>
      <c r="Y262" s="7"/>
    </row>
    <row r="263" spans="1:25" x14ac:dyDescent="0.25">
      <c r="A263" t="s">
        <v>3522</v>
      </c>
      <c r="G263" s="5">
        <v>26.1</v>
      </c>
      <c r="Y263" s="7"/>
    </row>
    <row r="264" spans="1:25" x14ac:dyDescent="0.25">
      <c r="A264" t="s">
        <v>3085</v>
      </c>
      <c r="G264" s="5">
        <v>26.2</v>
      </c>
      <c r="Y264" s="7"/>
    </row>
    <row r="265" spans="1:25" x14ac:dyDescent="0.25">
      <c r="A265" t="s">
        <v>3090</v>
      </c>
      <c r="G265" s="5">
        <v>26.3</v>
      </c>
      <c r="Y265" s="7"/>
    </row>
    <row r="266" spans="1:25" x14ac:dyDescent="0.25">
      <c r="A266" t="s">
        <v>3013</v>
      </c>
      <c r="G266" s="5">
        <v>26.4</v>
      </c>
      <c r="Y266" s="7"/>
    </row>
    <row r="267" spans="1:25" x14ac:dyDescent="0.25">
      <c r="A267" t="s">
        <v>3518</v>
      </c>
      <c r="G267" s="5">
        <v>26.5</v>
      </c>
      <c r="Y267" s="7"/>
    </row>
    <row r="268" spans="1:25" x14ac:dyDescent="0.25">
      <c r="A268" t="s">
        <v>3004</v>
      </c>
      <c r="G268" s="5">
        <v>26.6</v>
      </c>
      <c r="Y268" s="7"/>
    </row>
    <row r="269" spans="1:25" x14ac:dyDescent="0.25">
      <c r="A269" t="s">
        <v>5547</v>
      </c>
      <c r="G269" s="5">
        <v>26.7</v>
      </c>
      <c r="Y269" s="7"/>
    </row>
    <row r="270" spans="1:25" x14ac:dyDescent="0.25">
      <c r="A270" t="s">
        <v>5119</v>
      </c>
      <c r="G270" s="5">
        <v>26.8</v>
      </c>
      <c r="Y270" s="7"/>
    </row>
    <row r="271" spans="1:25" x14ac:dyDescent="0.25">
      <c r="A271" t="s">
        <v>5111</v>
      </c>
      <c r="G271" s="5">
        <v>26.9</v>
      </c>
      <c r="Y271" s="7"/>
    </row>
    <row r="272" spans="1:25" x14ac:dyDescent="0.25">
      <c r="A272" t="s">
        <v>5583</v>
      </c>
      <c r="G272" s="5">
        <v>27</v>
      </c>
      <c r="Y272" s="7"/>
    </row>
    <row r="273" spans="1:25" x14ac:dyDescent="0.25">
      <c r="A273" t="s">
        <v>4850</v>
      </c>
      <c r="G273" s="5">
        <v>27.1</v>
      </c>
      <c r="Y273" s="7"/>
    </row>
    <row r="274" spans="1:25" x14ac:dyDescent="0.25">
      <c r="A274" t="s">
        <v>2359</v>
      </c>
      <c r="G274" s="5">
        <v>27.2</v>
      </c>
      <c r="Y274" s="7"/>
    </row>
    <row r="275" spans="1:25" x14ac:dyDescent="0.25">
      <c r="A275" t="s">
        <v>2791</v>
      </c>
      <c r="G275" s="5">
        <v>27.3</v>
      </c>
      <c r="Y275" s="7"/>
    </row>
    <row r="276" spans="1:25" x14ac:dyDescent="0.25">
      <c r="A276" t="s">
        <v>2344</v>
      </c>
      <c r="G276" s="5">
        <v>27.4</v>
      </c>
    </row>
    <row r="277" spans="1:25" x14ac:dyDescent="0.25">
      <c r="A277" t="s">
        <v>2733</v>
      </c>
      <c r="G277" s="5">
        <v>27.5</v>
      </c>
    </row>
    <row r="278" spans="1:25" x14ac:dyDescent="0.25">
      <c r="A278" t="s">
        <v>5614</v>
      </c>
      <c r="G278" s="5">
        <v>27.6</v>
      </c>
      <c r="Y278" s="7"/>
    </row>
    <row r="279" spans="1:25" x14ac:dyDescent="0.25">
      <c r="A279" t="s">
        <v>5610</v>
      </c>
      <c r="G279" s="5">
        <v>27.7</v>
      </c>
      <c r="Y279" s="7"/>
    </row>
    <row r="280" spans="1:25" x14ac:dyDescent="0.25">
      <c r="A280" t="s">
        <v>1549</v>
      </c>
      <c r="G280" s="5">
        <v>27.8</v>
      </c>
      <c r="Y280" s="7"/>
    </row>
    <row r="281" spans="1:25" x14ac:dyDescent="0.25">
      <c r="A281" t="s">
        <v>3526</v>
      </c>
      <c r="G281" s="5">
        <v>27.9</v>
      </c>
      <c r="Y281" s="7"/>
    </row>
    <row r="282" spans="1:25" x14ac:dyDescent="0.25">
      <c r="A282" t="s">
        <v>3043</v>
      </c>
      <c r="G282" s="5">
        <v>28</v>
      </c>
      <c r="Y282" s="7"/>
    </row>
    <row r="283" spans="1:25" x14ac:dyDescent="0.25">
      <c r="A283" t="s">
        <v>3521</v>
      </c>
      <c r="G283" s="5">
        <v>28.1</v>
      </c>
      <c r="Y283" s="7"/>
    </row>
    <row r="284" spans="1:25" x14ac:dyDescent="0.25">
      <c r="A284" t="s">
        <v>3443</v>
      </c>
      <c r="G284" s="5">
        <v>28.2</v>
      </c>
      <c r="Y284" s="7"/>
    </row>
    <row r="285" spans="1:25" x14ac:dyDescent="0.25">
      <c r="A285" t="s">
        <v>2827</v>
      </c>
      <c r="G285" s="5">
        <v>28.3</v>
      </c>
      <c r="Y285" s="7"/>
    </row>
    <row r="286" spans="1:25" x14ac:dyDescent="0.25">
      <c r="A286" t="s">
        <v>2451</v>
      </c>
      <c r="G286" s="5">
        <v>28.4</v>
      </c>
      <c r="Y286" s="7"/>
    </row>
    <row r="287" spans="1:25" x14ac:dyDescent="0.25">
      <c r="A287" t="s">
        <v>2822</v>
      </c>
      <c r="G287" s="5">
        <v>28.5</v>
      </c>
      <c r="Y287" s="7"/>
    </row>
    <row r="288" spans="1:25" x14ac:dyDescent="0.25">
      <c r="A288" t="s">
        <v>2771</v>
      </c>
      <c r="G288" s="5">
        <v>28.6</v>
      </c>
      <c r="Y288" s="7"/>
    </row>
    <row r="289" spans="1:25" x14ac:dyDescent="0.25">
      <c r="A289" t="s">
        <v>5910</v>
      </c>
      <c r="G289" s="5">
        <v>28.7</v>
      </c>
      <c r="Y289" s="7"/>
    </row>
    <row r="290" spans="1:25" x14ac:dyDescent="0.25">
      <c r="A290" t="s">
        <v>4543</v>
      </c>
      <c r="G290" s="5">
        <v>28.8</v>
      </c>
      <c r="Y290" s="7"/>
    </row>
    <row r="291" spans="1:25" x14ac:dyDescent="0.25">
      <c r="A291" t="s">
        <v>5096</v>
      </c>
      <c r="G291" s="5">
        <v>28.9</v>
      </c>
      <c r="Y291" s="7"/>
    </row>
    <row r="292" spans="1:25" x14ac:dyDescent="0.25">
      <c r="A292" t="s">
        <v>5605</v>
      </c>
      <c r="G292" s="5">
        <v>29</v>
      </c>
      <c r="Y292" s="7"/>
    </row>
    <row r="293" spans="1:25" x14ac:dyDescent="0.25">
      <c r="A293" t="s">
        <v>3916</v>
      </c>
      <c r="G293" s="5">
        <v>29.1</v>
      </c>
      <c r="Y293" s="7"/>
    </row>
    <row r="294" spans="1:25" x14ac:dyDescent="0.25">
      <c r="A294" t="s">
        <v>5190</v>
      </c>
      <c r="G294" s="5">
        <v>29.2</v>
      </c>
      <c r="Y294" s="7"/>
    </row>
    <row r="295" spans="1:25" x14ac:dyDescent="0.25">
      <c r="A295" t="s">
        <v>4537</v>
      </c>
      <c r="G295" s="5">
        <v>29.3</v>
      </c>
      <c r="Y295" s="7"/>
    </row>
    <row r="296" spans="1:25" x14ac:dyDescent="0.25">
      <c r="A296" t="s">
        <v>2708</v>
      </c>
      <c r="G296" s="5">
        <v>29.4</v>
      </c>
      <c r="Y296" s="7"/>
    </row>
    <row r="297" spans="1:25" x14ac:dyDescent="0.25">
      <c r="A297" t="s">
        <v>2391</v>
      </c>
      <c r="G297" s="5">
        <v>29.5</v>
      </c>
      <c r="Y297" s="7"/>
    </row>
    <row r="298" spans="1:25" x14ac:dyDescent="0.25">
      <c r="A298" t="s">
        <v>5947</v>
      </c>
      <c r="G298" s="5">
        <v>29.6</v>
      </c>
      <c r="Y298" s="7"/>
    </row>
    <row r="299" spans="1:25" x14ac:dyDescent="0.25">
      <c r="A299" t="s">
        <v>3148</v>
      </c>
      <c r="G299" s="5">
        <v>29.7</v>
      </c>
      <c r="Y299" s="7"/>
    </row>
    <row r="300" spans="1:25" x14ac:dyDescent="0.25">
      <c r="A300" t="s">
        <v>4556</v>
      </c>
      <c r="G300" s="5">
        <v>29.8</v>
      </c>
      <c r="Y300" s="7"/>
    </row>
    <row r="301" spans="1:25" x14ac:dyDescent="0.25">
      <c r="A301" t="s">
        <v>4275</v>
      </c>
      <c r="G301" s="5">
        <v>29.9</v>
      </c>
      <c r="Y301" s="7"/>
    </row>
    <row r="302" spans="1:25" x14ac:dyDescent="0.25">
      <c r="A302" t="s">
        <v>2386</v>
      </c>
      <c r="G302" s="5">
        <v>30</v>
      </c>
      <c r="Y302" s="7"/>
    </row>
    <row r="303" spans="1:25" x14ac:dyDescent="0.25">
      <c r="A303" t="s">
        <v>2393</v>
      </c>
      <c r="G303" s="5">
        <v>30.1</v>
      </c>
      <c r="Y303" s="7"/>
    </row>
    <row r="304" spans="1:25" x14ac:dyDescent="0.25">
      <c r="A304" t="s">
        <v>5181</v>
      </c>
      <c r="G304" s="5">
        <v>30.2</v>
      </c>
      <c r="Y304" s="7"/>
    </row>
    <row r="305" spans="1:25" x14ac:dyDescent="0.25">
      <c r="A305" t="s">
        <v>2600</v>
      </c>
      <c r="G305" s="5">
        <v>30.3</v>
      </c>
      <c r="Y305" s="7"/>
    </row>
    <row r="306" spans="1:25" x14ac:dyDescent="0.25">
      <c r="A306" t="s">
        <v>5919</v>
      </c>
      <c r="G306" s="5">
        <v>30.4</v>
      </c>
    </row>
    <row r="307" spans="1:25" x14ac:dyDescent="0.25">
      <c r="A307" t="s">
        <v>2321</v>
      </c>
      <c r="G307" s="5">
        <v>30.5</v>
      </c>
    </row>
    <row r="308" spans="1:25" x14ac:dyDescent="0.25">
      <c r="A308" t="s">
        <v>5935</v>
      </c>
      <c r="G308" s="5">
        <v>30.6</v>
      </c>
      <c r="Y308" s="7"/>
    </row>
    <row r="309" spans="1:25" x14ac:dyDescent="0.25">
      <c r="A309" t="s">
        <v>4606</v>
      </c>
      <c r="G309" s="5">
        <v>30.7</v>
      </c>
      <c r="Y309" s="7"/>
    </row>
    <row r="310" spans="1:25" x14ac:dyDescent="0.25">
      <c r="A310" t="s">
        <v>4245</v>
      </c>
      <c r="G310" s="5">
        <v>30.8</v>
      </c>
      <c r="Y310" s="7"/>
    </row>
    <row r="311" spans="1:25" x14ac:dyDescent="0.25">
      <c r="A311" t="s">
        <v>5410</v>
      </c>
      <c r="G311" s="5">
        <v>30.9</v>
      </c>
      <c r="Y311" s="7"/>
    </row>
    <row r="312" spans="1:25" x14ac:dyDescent="0.25">
      <c r="A312" t="s">
        <v>2684</v>
      </c>
      <c r="G312" s="5">
        <v>31</v>
      </c>
      <c r="Y312" s="7"/>
    </row>
    <row r="313" spans="1:25" x14ac:dyDescent="0.25">
      <c r="A313" t="s">
        <v>2683</v>
      </c>
      <c r="G313" s="5">
        <v>31.1</v>
      </c>
      <c r="Y313" s="7"/>
    </row>
    <row r="314" spans="1:25" x14ac:dyDescent="0.25">
      <c r="A314" t="s">
        <v>1534</v>
      </c>
      <c r="G314" s="5">
        <v>31.2</v>
      </c>
      <c r="Y314" s="7"/>
    </row>
    <row r="315" spans="1:25" x14ac:dyDescent="0.25">
      <c r="A315" t="s">
        <v>2320</v>
      </c>
      <c r="G315" s="5">
        <v>31.3</v>
      </c>
      <c r="Y315" s="7"/>
    </row>
    <row r="316" spans="1:25" x14ac:dyDescent="0.25">
      <c r="A316" t="s">
        <v>5907</v>
      </c>
      <c r="G316" s="5">
        <v>31.4</v>
      </c>
      <c r="Y316" s="7"/>
    </row>
    <row r="317" spans="1:25" x14ac:dyDescent="0.25">
      <c r="A317" t="s">
        <v>2972</v>
      </c>
      <c r="G317" s="5">
        <v>31.5</v>
      </c>
      <c r="Y317" s="7"/>
    </row>
    <row r="318" spans="1:25" x14ac:dyDescent="0.25">
      <c r="A318" t="s">
        <v>3771</v>
      </c>
      <c r="G318" s="5">
        <v>31.6</v>
      </c>
      <c r="Y318" s="7"/>
    </row>
    <row r="319" spans="1:25" x14ac:dyDescent="0.25">
      <c r="A319" t="s">
        <v>4249</v>
      </c>
      <c r="G319" s="5">
        <v>31.7</v>
      </c>
      <c r="Y319" s="7"/>
    </row>
    <row r="320" spans="1:25" x14ac:dyDescent="0.25">
      <c r="A320" t="s">
        <v>2449</v>
      </c>
      <c r="G320" s="5">
        <v>31.8</v>
      </c>
      <c r="Y320" s="7"/>
    </row>
    <row r="321" spans="1:25" x14ac:dyDescent="0.25">
      <c r="A321" t="s">
        <v>2987</v>
      </c>
      <c r="G321" s="5">
        <v>31.9</v>
      </c>
      <c r="Y321" s="7"/>
    </row>
    <row r="322" spans="1:25" x14ac:dyDescent="0.25">
      <c r="A322" t="s">
        <v>4564</v>
      </c>
      <c r="G322" s="5">
        <v>32</v>
      </c>
      <c r="Y322" s="7"/>
    </row>
    <row r="323" spans="1:25" x14ac:dyDescent="0.25">
      <c r="A323" t="s">
        <v>2973</v>
      </c>
      <c r="G323" s="5">
        <v>32.1</v>
      </c>
      <c r="Y323" s="7"/>
    </row>
    <row r="324" spans="1:25" x14ac:dyDescent="0.25">
      <c r="A324" t="s">
        <v>5627</v>
      </c>
      <c r="G324" s="5">
        <v>32.200000000000003</v>
      </c>
      <c r="Y324" s="7"/>
    </row>
    <row r="325" spans="1:25" x14ac:dyDescent="0.25">
      <c r="A325" t="s">
        <v>182</v>
      </c>
      <c r="G325" s="5">
        <v>32.299999999999997</v>
      </c>
      <c r="Y325" s="7"/>
    </row>
    <row r="326" spans="1:25" x14ac:dyDescent="0.25">
      <c r="A326" t="s">
        <v>137</v>
      </c>
      <c r="G326" s="5">
        <v>32.4</v>
      </c>
      <c r="Y326" s="7"/>
    </row>
    <row r="327" spans="1:25" x14ac:dyDescent="0.25">
      <c r="A327" t="s">
        <v>3953</v>
      </c>
      <c r="G327" s="5">
        <v>32.5</v>
      </c>
      <c r="Y327" s="7"/>
    </row>
    <row r="328" spans="1:25" x14ac:dyDescent="0.25">
      <c r="A328" t="s">
        <v>3277</v>
      </c>
      <c r="G328" s="5">
        <v>32.6</v>
      </c>
      <c r="Y328" s="7"/>
    </row>
    <row r="329" spans="1:25" x14ac:dyDescent="0.25">
      <c r="A329" t="s">
        <v>897</v>
      </c>
      <c r="G329" s="5">
        <v>32.700000000000003</v>
      </c>
      <c r="Y329" s="7"/>
    </row>
    <row r="330" spans="1:25" x14ac:dyDescent="0.25">
      <c r="A330" t="s">
        <v>3903</v>
      </c>
      <c r="G330" s="5">
        <v>32.799999999999997</v>
      </c>
      <c r="Y330" s="7"/>
    </row>
    <row r="331" spans="1:25" x14ac:dyDescent="0.25">
      <c r="A331" t="s">
        <v>4538</v>
      </c>
      <c r="G331" s="5">
        <v>32.9</v>
      </c>
      <c r="Y331" s="7"/>
    </row>
    <row r="332" spans="1:25" x14ac:dyDescent="0.25">
      <c r="A332" t="s">
        <v>757</v>
      </c>
      <c r="G332" s="5">
        <v>33</v>
      </c>
      <c r="Y332" s="7"/>
    </row>
    <row r="333" spans="1:25" x14ac:dyDescent="0.25">
      <c r="A333" t="s">
        <v>3270</v>
      </c>
      <c r="G333" s="5">
        <v>33.1</v>
      </c>
      <c r="Y333" s="7"/>
    </row>
    <row r="334" spans="1:25" x14ac:dyDescent="0.25">
      <c r="A334" t="s">
        <v>912</v>
      </c>
      <c r="G334" s="5">
        <v>33.200000000000003</v>
      </c>
      <c r="Y334" s="7"/>
    </row>
    <row r="335" spans="1:25" x14ac:dyDescent="0.25">
      <c r="A335" t="s">
        <v>2433</v>
      </c>
      <c r="G335" s="5">
        <v>33.299999999999997</v>
      </c>
      <c r="Y335" s="7"/>
    </row>
    <row r="336" spans="1:25" x14ac:dyDescent="0.25">
      <c r="A336" t="s">
        <v>2191</v>
      </c>
      <c r="G336" s="5">
        <v>33.4</v>
      </c>
      <c r="Y336" s="7"/>
    </row>
    <row r="337" spans="1:25" x14ac:dyDescent="0.25">
      <c r="A337" t="s">
        <v>5840</v>
      </c>
      <c r="G337" s="5">
        <v>33.5</v>
      </c>
    </row>
    <row r="338" spans="1:25" x14ac:dyDescent="0.25">
      <c r="A338" t="s">
        <v>1211</v>
      </c>
      <c r="G338" s="5">
        <v>33.6</v>
      </c>
    </row>
    <row r="339" spans="1:25" x14ac:dyDescent="0.25">
      <c r="A339" t="s">
        <v>3837</v>
      </c>
      <c r="G339" s="5">
        <v>33.700000000000003</v>
      </c>
      <c r="Y339" s="7"/>
    </row>
    <row r="340" spans="1:25" x14ac:dyDescent="0.25">
      <c r="A340" t="s">
        <v>3393</v>
      </c>
      <c r="G340" s="5">
        <v>33.799999999999997</v>
      </c>
      <c r="Y340" s="7"/>
    </row>
    <row r="341" spans="1:25" x14ac:dyDescent="0.25">
      <c r="A341" t="s">
        <v>3429</v>
      </c>
      <c r="G341" s="5">
        <v>33.9</v>
      </c>
      <c r="Y341" s="7"/>
    </row>
    <row r="342" spans="1:25" x14ac:dyDescent="0.25">
      <c r="A342" t="s">
        <v>2887</v>
      </c>
      <c r="G342" s="5">
        <v>34</v>
      </c>
      <c r="Y342" s="7"/>
    </row>
    <row r="343" spans="1:25" x14ac:dyDescent="0.25">
      <c r="A343" t="s">
        <v>3101</v>
      </c>
      <c r="G343" s="5">
        <v>34.1</v>
      </c>
      <c r="Y343" s="7"/>
    </row>
    <row r="344" spans="1:25" x14ac:dyDescent="0.25">
      <c r="A344" t="s">
        <v>1854</v>
      </c>
      <c r="G344" s="5">
        <v>34.200000000000003</v>
      </c>
      <c r="Y344" s="7"/>
    </row>
    <row r="345" spans="1:25" x14ac:dyDescent="0.25">
      <c r="A345" t="s">
        <v>3609</v>
      </c>
      <c r="G345" s="5">
        <v>34.299999999999997</v>
      </c>
      <c r="Y345" s="7"/>
    </row>
    <row r="346" spans="1:25" x14ac:dyDescent="0.25">
      <c r="A346" t="s">
        <v>5263</v>
      </c>
      <c r="G346" s="5">
        <v>34.4</v>
      </c>
      <c r="Y346" s="7"/>
    </row>
    <row r="347" spans="1:25" x14ac:dyDescent="0.25">
      <c r="A347" t="s">
        <v>4167</v>
      </c>
      <c r="G347" s="5">
        <v>34.5</v>
      </c>
      <c r="Y347" s="7"/>
    </row>
    <row r="348" spans="1:25" x14ac:dyDescent="0.25">
      <c r="A348" t="s">
        <v>3730</v>
      </c>
      <c r="G348" s="5">
        <v>34.6</v>
      </c>
      <c r="Y348" s="7"/>
    </row>
    <row r="349" spans="1:25" x14ac:dyDescent="0.25">
      <c r="A349" t="s">
        <v>101</v>
      </c>
      <c r="G349" s="5">
        <v>34.700000000000003</v>
      </c>
      <c r="Y349" s="7"/>
    </row>
    <row r="350" spans="1:25" x14ac:dyDescent="0.25">
      <c r="A350" t="s">
        <v>3733</v>
      </c>
      <c r="G350" s="5">
        <v>34.799999999999997</v>
      </c>
      <c r="Y350" s="7"/>
    </row>
    <row r="351" spans="1:25" x14ac:dyDescent="0.25">
      <c r="A351" t="s">
        <v>3731</v>
      </c>
      <c r="G351" s="5">
        <v>34.9</v>
      </c>
      <c r="Y351" s="7"/>
    </row>
    <row r="352" spans="1:25" x14ac:dyDescent="0.25">
      <c r="A352" t="s">
        <v>5259</v>
      </c>
      <c r="G352" s="5">
        <v>35</v>
      </c>
      <c r="Y352" s="7"/>
    </row>
    <row r="353" spans="1:25" x14ac:dyDescent="0.25">
      <c r="A353" t="s">
        <v>698</v>
      </c>
      <c r="G353" s="5">
        <v>35.1</v>
      </c>
      <c r="Y353" s="7"/>
    </row>
    <row r="354" spans="1:25" x14ac:dyDescent="0.25">
      <c r="A354" t="s">
        <v>699</v>
      </c>
      <c r="G354" s="5">
        <v>35.200000000000003</v>
      </c>
      <c r="Y354" s="7"/>
    </row>
    <row r="355" spans="1:25" x14ac:dyDescent="0.25">
      <c r="A355" t="s">
        <v>819</v>
      </c>
      <c r="G355" s="5">
        <v>35.299999999999997</v>
      </c>
      <c r="Y355" s="7"/>
    </row>
    <row r="356" spans="1:25" x14ac:dyDescent="0.25">
      <c r="A356" t="s">
        <v>797</v>
      </c>
      <c r="G356" s="5">
        <v>35.4</v>
      </c>
      <c r="Y356" s="7"/>
    </row>
    <row r="357" spans="1:25" x14ac:dyDescent="0.25">
      <c r="A357" t="s">
        <v>4645</v>
      </c>
      <c r="G357" s="5">
        <v>35.5</v>
      </c>
      <c r="Y357" s="7"/>
    </row>
    <row r="358" spans="1:25" x14ac:dyDescent="0.25">
      <c r="A358" t="s">
        <v>4057</v>
      </c>
      <c r="G358" s="5">
        <v>35.6</v>
      </c>
      <c r="Y358" s="7"/>
    </row>
    <row r="359" spans="1:25" x14ac:dyDescent="0.25">
      <c r="A359" t="s">
        <v>236</v>
      </c>
      <c r="G359" s="5">
        <v>35.700000000000003</v>
      </c>
      <c r="Y359" s="7"/>
    </row>
    <row r="360" spans="1:25" x14ac:dyDescent="0.25">
      <c r="A360" t="s">
        <v>4106</v>
      </c>
      <c r="G360" s="5">
        <v>35.799999999999997</v>
      </c>
      <c r="Y360" s="7"/>
    </row>
    <row r="361" spans="1:25" x14ac:dyDescent="0.25">
      <c r="A361" t="s">
        <v>4169</v>
      </c>
      <c r="G361" s="5">
        <v>35.9</v>
      </c>
      <c r="Y361" s="7"/>
    </row>
    <row r="362" spans="1:25" x14ac:dyDescent="0.25">
      <c r="A362" t="s">
        <v>1630</v>
      </c>
      <c r="G362" s="5">
        <v>36</v>
      </c>
      <c r="Y362" s="7"/>
    </row>
    <row r="363" spans="1:25" x14ac:dyDescent="0.25">
      <c r="A363" t="s">
        <v>4174</v>
      </c>
      <c r="G363" s="5">
        <v>36.1</v>
      </c>
      <c r="Y363" s="7"/>
    </row>
    <row r="364" spans="1:25" x14ac:dyDescent="0.25">
      <c r="A364" t="s">
        <v>175</v>
      </c>
      <c r="G364" s="5">
        <v>36.200000000000003</v>
      </c>
      <c r="Y364" s="7"/>
    </row>
    <row r="365" spans="1:25" x14ac:dyDescent="0.25">
      <c r="A365" t="s">
        <v>844</v>
      </c>
      <c r="G365" s="5">
        <v>36.299999999999997</v>
      </c>
      <c r="Y365" s="7"/>
    </row>
    <row r="366" spans="1:25" x14ac:dyDescent="0.25">
      <c r="A366" t="s">
        <v>883</v>
      </c>
      <c r="G366" s="5">
        <v>36.4</v>
      </c>
      <c r="Y366" s="7"/>
    </row>
    <row r="367" spans="1:25" x14ac:dyDescent="0.25">
      <c r="A367" t="s">
        <v>889</v>
      </c>
      <c r="G367" s="5">
        <v>36.5</v>
      </c>
      <c r="Y367" s="7"/>
    </row>
    <row r="368" spans="1:25" x14ac:dyDescent="0.25">
      <c r="A368" t="s">
        <v>1303</v>
      </c>
      <c r="G368" s="5">
        <v>36.6</v>
      </c>
    </row>
    <row r="369" spans="1:25" x14ac:dyDescent="0.25">
      <c r="A369" t="s">
        <v>4655</v>
      </c>
      <c r="G369" s="5">
        <v>36.700000000000003</v>
      </c>
    </row>
    <row r="370" spans="1:25" x14ac:dyDescent="0.25">
      <c r="A370" t="s">
        <v>4363</v>
      </c>
      <c r="G370" s="5">
        <v>36.799999999999997</v>
      </c>
      <c r="Y370" s="7"/>
    </row>
    <row r="371" spans="1:25" x14ac:dyDescent="0.25">
      <c r="A371" t="s">
        <v>227</v>
      </c>
      <c r="G371" s="5">
        <v>36.9</v>
      </c>
      <c r="Y371" s="7"/>
    </row>
    <row r="372" spans="1:25" x14ac:dyDescent="0.25">
      <c r="A372" t="s">
        <v>1273</v>
      </c>
      <c r="G372" s="5">
        <v>37</v>
      </c>
      <c r="Y372" s="7"/>
    </row>
    <row r="373" spans="1:25" x14ac:dyDescent="0.25">
      <c r="A373" t="s">
        <v>294</v>
      </c>
      <c r="G373" s="5">
        <v>37.1</v>
      </c>
      <c r="Y373" s="7"/>
    </row>
    <row r="374" spans="1:25" x14ac:dyDescent="0.25">
      <c r="A374" t="s">
        <v>99</v>
      </c>
      <c r="G374" s="5">
        <v>37.200000000000003</v>
      </c>
      <c r="Y374" s="7"/>
    </row>
    <row r="375" spans="1:25" x14ac:dyDescent="0.25">
      <c r="A375" t="s">
        <v>240</v>
      </c>
      <c r="G375" s="5">
        <v>37.299999999999997</v>
      </c>
      <c r="Y375" s="7"/>
    </row>
    <row r="376" spans="1:25" x14ac:dyDescent="0.25">
      <c r="A376" t="s">
        <v>808</v>
      </c>
      <c r="G376" s="5">
        <v>37.4</v>
      </c>
      <c r="Y376" s="7"/>
    </row>
    <row r="377" spans="1:25" x14ac:dyDescent="0.25">
      <c r="A377" t="s">
        <v>4362</v>
      </c>
      <c r="G377" s="5">
        <v>37.5</v>
      </c>
      <c r="Y377" s="7"/>
    </row>
    <row r="378" spans="1:25" x14ac:dyDescent="0.25">
      <c r="A378" t="s">
        <v>523</v>
      </c>
      <c r="G378" s="5">
        <v>37.6</v>
      </c>
      <c r="Y378" s="7"/>
    </row>
    <row r="379" spans="1:25" x14ac:dyDescent="0.25">
      <c r="A379" t="s">
        <v>803</v>
      </c>
      <c r="G379" s="5">
        <v>37.700000000000003</v>
      </c>
      <c r="Y379" s="7"/>
    </row>
    <row r="380" spans="1:25" x14ac:dyDescent="0.25">
      <c r="A380" t="s">
        <v>876</v>
      </c>
      <c r="G380" s="5">
        <v>37.799999999999997</v>
      </c>
      <c r="Y380" s="7"/>
    </row>
    <row r="381" spans="1:25" x14ac:dyDescent="0.25">
      <c r="A381" t="s">
        <v>974</v>
      </c>
      <c r="G381" s="5">
        <v>37.9</v>
      </c>
      <c r="Y381" s="7"/>
    </row>
    <row r="382" spans="1:25" x14ac:dyDescent="0.25">
      <c r="A382" t="s">
        <v>85</v>
      </c>
      <c r="G382" s="5">
        <v>38</v>
      </c>
      <c r="Y382" s="7"/>
    </row>
    <row r="383" spans="1:25" x14ac:dyDescent="0.25">
      <c r="A383" t="s">
        <v>835</v>
      </c>
      <c r="G383" s="5">
        <v>38.1</v>
      </c>
      <c r="Y383" s="7"/>
    </row>
    <row r="384" spans="1:25" x14ac:dyDescent="0.25">
      <c r="A384" t="s">
        <v>816</v>
      </c>
      <c r="G384" s="5">
        <v>38.200000000000003</v>
      </c>
      <c r="Y384" s="7"/>
    </row>
    <row r="385" spans="1:25" x14ac:dyDescent="0.25">
      <c r="A385" t="s">
        <v>773</v>
      </c>
      <c r="G385" s="5">
        <v>38.299999999999997</v>
      </c>
      <c r="Y385" s="7"/>
    </row>
    <row r="386" spans="1:25" x14ac:dyDescent="0.25">
      <c r="A386" t="s">
        <v>3665</v>
      </c>
      <c r="G386" s="5">
        <v>38.4</v>
      </c>
      <c r="Y386" s="7"/>
    </row>
    <row r="387" spans="1:25" x14ac:dyDescent="0.25">
      <c r="A387" t="s">
        <v>986</v>
      </c>
      <c r="G387" s="5">
        <v>38.5</v>
      </c>
      <c r="Y387" s="7"/>
    </row>
    <row r="388" spans="1:25" x14ac:dyDescent="0.25">
      <c r="A388" t="s">
        <v>792</v>
      </c>
      <c r="G388" s="5">
        <v>38.6</v>
      </c>
      <c r="Y388" s="7"/>
    </row>
    <row r="389" spans="1:25" x14ac:dyDescent="0.25">
      <c r="A389" t="s">
        <v>5328</v>
      </c>
      <c r="G389" s="5">
        <v>38.700000000000003</v>
      </c>
      <c r="Y389" s="7"/>
    </row>
    <row r="390" spans="1:25" x14ac:dyDescent="0.25">
      <c r="A390" t="s">
        <v>793</v>
      </c>
      <c r="G390" s="5">
        <v>38.799999999999997</v>
      </c>
      <c r="Y390" s="7"/>
    </row>
    <row r="391" spans="1:25" x14ac:dyDescent="0.25">
      <c r="A391" t="s">
        <v>775</v>
      </c>
      <c r="G391" s="5">
        <v>38.9</v>
      </c>
      <c r="Y391" s="7"/>
    </row>
    <row r="392" spans="1:25" x14ac:dyDescent="0.25">
      <c r="A392" t="s">
        <v>809</v>
      </c>
      <c r="G392" s="5">
        <v>39</v>
      </c>
      <c r="Y392" s="7"/>
    </row>
    <row r="393" spans="1:25" x14ac:dyDescent="0.25">
      <c r="A393" t="s">
        <v>4464</v>
      </c>
      <c r="G393" s="5">
        <v>39.1</v>
      </c>
      <c r="Y393" s="7"/>
    </row>
    <row r="394" spans="1:25" x14ac:dyDescent="0.25">
      <c r="A394" t="s">
        <v>4666</v>
      </c>
      <c r="G394" s="5">
        <v>39.200000000000003</v>
      </c>
      <c r="Y394" s="7"/>
    </row>
    <row r="395" spans="1:25" x14ac:dyDescent="0.25">
      <c r="A395" t="s">
        <v>5688</v>
      </c>
      <c r="G395" s="5">
        <v>39.299999999999997</v>
      </c>
      <c r="Y395" s="7"/>
    </row>
    <row r="396" spans="1:25" x14ac:dyDescent="0.25">
      <c r="A396" t="s">
        <v>5687</v>
      </c>
      <c r="G396" s="5">
        <v>39.4</v>
      </c>
    </row>
    <row r="397" spans="1:25" x14ac:dyDescent="0.25">
      <c r="A397" t="s">
        <v>5289</v>
      </c>
      <c r="G397" s="5">
        <v>39.5</v>
      </c>
    </row>
    <row r="398" spans="1:25" x14ac:dyDescent="0.25">
      <c r="A398" t="s">
        <v>1867</v>
      </c>
      <c r="G398" s="5">
        <v>39.6</v>
      </c>
      <c r="Y398" s="7"/>
    </row>
    <row r="399" spans="1:25" x14ac:dyDescent="0.25">
      <c r="A399" t="s">
        <v>5735</v>
      </c>
      <c r="G399" s="5">
        <v>39.700000000000003</v>
      </c>
      <c r="Y399" s="7"/>
    </row>
    <row r="400" spans="1:25" x14ac:dyDescent="0.25">
      <c r="A400" t="s">
        <v>869</v>
      </c>
      <c r="G400" s="5">
        <v>39.799999999999997</v>
      </c>
      <c r="Y400" s="7"/>
    </row>
    <row r="401" spans="1:25" x14ac:dyDescent="0.25">
      <c r="A401" t="s">
        <v>1535</v>
      </c>
      <c r="G401" s="5">
        <v>39.9</v>
      </c>
      <c r="Y401" s="7"/>
    </row>
    <row r="402" spans="1:25" x14ac:dyDescent="0.25">
      <c r="A402" t="s">
        <v>3950</v>
      </c>
      <c r="G402" s="5">
        <v>40</v>
      </c>
      <c r="Y402" s="7"/>
    </row>
    <row r="403" spans="1:25" x14ac:dyDescent="0.25">
      <c r="A403" t="s">
        <v>396</v>
      </c>
      <c r="G403" s="5">
        <v>40.1</v>
      </c>
      <c r="Y403" s="7"/>
    </row>
    <row r="404" spans="1:25" x14ac:dyDescent="0.25">
      <c r="A404" t="s">
        <v>2304</v>
      </c>
      <c r="G404" s="5">
        <v>40.200000000000003</v>
      </c>
      <c r="Y404" s="7"/>
    </row>
    <row r="405" spans="1:25" x14ac:dyDescent="0.25">
      <c r="A405" t="s">
        <v>3540</v>
      </c>
      <c r="G405" s="5">
        <v>40.299999999999997</v>
      </c>
      <c r="Y405" s="7"/>
    </row>
    <row r="406" spans="1:25" x14ac:dyDescent="0.25">
      <c r="A406" t="s">
        <v>1617</v>
      </c>
      <c r="G406" s="5">
        <v>40.4</v>
      </c>
      <c r="Y406" s="7"/>
    </row>
    <row r="407" spans="1:25" x14ac:dyDescent="0.25">
      <c r="A407" t="s">
        <v>2667</v>
      </c>
      <c r="G407" s="5">
        <v>40.5</v>
      </c>
      <c r="Y407" s="7"/>
    </row>
    <row r="408" spans="1:25" x14ac:dyDescent="0.25">
      <c r="A408" t="s">
        <v>735</v>
      </c>
      <c r="G408" s="5">
        <v>40.6</v>
      </c>
      <c r="Y408" s="7"/>
    </row>
    <row r="409" spans="1:25" x14ac:dyDescent="0.25">
      <c r="A409" t="s">
        <v>1945</v>
      </c>
      <c r="G409" s="5">
        <v>40.700000000000003</v>
      </c>
      <c r="Y409" s="7"/>
    </row>
    <row r="410" spans="1:25" x14ac:dyDescent="0.25">
      <c r="A410" t="s">
        <v>107</v>
      </c>
      <c r="G410" s="5">
        <v>40.799999999999997</v>
      </c>
      <c r="Y410" s="7"/>
    </row>
    <row r="411" spans="1:25" x14ac:dyDescent="0.25">
      <c r="A411" t="s">
        <v>664</v>
      </c>
      <c r="G411" s="5">
        <v>40.9</v>
      </c>
      <c r="Y411" s="7"/>
    </row>
    <row r="412" spans="1:25" x14ac:dyDescent="0.25">
      <c r="A412" t="s">
        <v>1101</v>
      </c>
      <c r="G412" s="5">
        <v>41</v>
      </c>
      <c r="Y412" s="7"/>
    </row>
    <row r="413" spans="1:25" x14ac:dyDescent="0.25">
      <c r="A413" t="s">
        <v>4702</v>
      </c>
      <c r="G413" s="5">
        <v>41.1</v>
      </c>
      <c r="Y413" s="7"/>
    </row>
    <row r="414" spans="1:25" x14ac:dyDescent="0.25">
      <c r="A414" t="s">
        <v>1985</v>
      </c>
      <c r="G414" s="5">
        <v>41.2</v>
      </c>
      <c r="Y414" s="7"/>
    </row>
    <row r="415" spans="1:25" x14ac:dyDescent="0.25">
      <c r="A415" t="s">
        <v>131</v>
      </c>
      <c r="G415" s="5">
        <v>41.3</v>
      </c>
      <c r="Y415" s="7"/>
    </row>
    <row r="416" spans="1:25" x14ac:dyDescent="0.25">
      <c r="A416" t="s">
        <v>5367</v>
      </c>
      <c r="G416" s="5">
        <v>41.4</v>
      </c>
      <c r="Y416" s="7"/>
    </row>
    <row r="417" spans="1:25" x14ac:dyDescent="0.25">
      <c r="A417" t="s">
        <v>5375</v>
      </c>
      <c r="G417" s="5">
        <v>41.5</v>
      </c>
      <c r="Y417" s="7"/>
    </row>
    <row r="418" spans="1:25" x14ac:dyDescent="0.25">
      <c r="A418" t="s">
        <v>1865</v>
      </c>
      <c r="G418" s="5">
        <v>41.6</v>
      </c>
      <c r="Y418" s="7"/>
    </row>
    <row r="419" spans="1:25" x14ac:dyDescent="0.25">
      <c r="A419" t="s">
        <v>4468</v>
      </c>
      <c r="G419" s="5">
        <v>41.7</v>
      </c>
      <c r="Y419" s="7"/>
    </row>
    <row r="420" spans="1:25" x14ac:dyDescent="0.25">
      <c r="A420" t="s">
        <v>140</v>
      </c>
      <c r="G420" s="5">
        <v>41.8</v>
      </c>
      <c r="Y420" s="7"/>
    </row>
    <row r="421" spans="1:25" x14ac:dyDescent="0.25">
      <c r="A421" t="s">
        <v>1161</v>
      </c>
      <c r="G421" s="5">
        <v>41.9</v>
      </c>
      <c r="Y421" s="7"/>
    </row>
    <row r="422" spans="1:25" x14ac:dyDescent="0.25">
      <c r="A422" t="s">
        <v>224</v>
      </c>
      <c r="G422" s="5">
        <v>42</v>
      </c>
      <c r="Y422" s="7"/>
    </row>
    <row r="423" spans="1:25" x14ac:dyDescent="0.25">
      <c r="A423" t="s">
        <v>427</v>
      </c>
      <c r="G423" s="5">
        <v>42.1</v>
      </c>
      <c r="Y423" s="7"/>
    </row>
    <row r="424" spans="1:25" x14ac:dyDescent="0.25">
      <c r="A424" t="s">
        <v>2908</v>
      </c>
      <c r="G424" s="5">
        <v>42.2</v>
      </c>
      <c r="Y424" s="7"/>
    </row>
    <row r="425" spans="1:25" x14ac:dyDescent="0.25">
      <c r="A425" t="s">
        <v>4530</v>
      </c>
      <c r="G425" s="5">
        <v>42.3</v>
      </c>
      <c r="Y425" s="7"/>
    </row>
    <row r="426" spans="1:25" x14ac:dyDescent="0.25">
      <c r="A426" t="s">
        <v>5624</v>
      </c>
      <c r="G426" s="5">
        <v>42.4</v>
      </c>
      <c r="Y426" s="7"/>
    </row>
    <row r="427" spans="1:25" x14ac:dyDescent="0.25">
      <c r="A427" t="s">
        <v>4587</v>
      </c>
      <c r="G427" s="5">
        <v>42.5</v>
      </c>
    </row>
    <row r="428" spans="1:25" x14ac:dyDescent="0.25">
      <c r="A428" t="s">
        <v>4281</v>
      </c>
      <c r="G428" s="5">
        <v>42.6</v>
      </c>
    </row>
    <row r="429" spans="1:25" x14ac:dyDescent="0.25">
      <c r="A429" t="s">
        <v>857</v>
      </c>
      <c r="G429" s="5">
        <v>42.7</v>
      </c>
      <c r="Y429" s="7"/>
    </row>
    <row r="430" spans="1:25" x14ac:dyDescent="0.25">
      <c r="A430" t="s">
        <v>5969</v>
      </c>
      <c r="G430" s="5">
        <v>42.8</v>
      </c>
      <c r="Y430" s="7"/>
    </row>
    <row r="431" spans="1:25" x14ac:dyDescent="0.25">
      <c r="A431" t="s">
        <v>1623</v>
      </c>
      <c r="G431" s="5">
        <v>42.9</v>
      </c>
      <c r="Y431" s="7"/>
    </row>
    <row r="432" spans="1:25" x14ac:dyDescent="0.25">
      <c r="A432" t="s">
        <v>237</v>
      </c>
      <c r="G432" s="5">
        <v>43</v>
      </c>
      <c r="Y432" s="7"/>
    </row>
    <row r="433" spans="1:25" x14ac:dyDescent="0.25">
      <c r="A433" t="s">
        <v>5805</v>
      </c>
      <c r="G433" s="5">
        <v>43.1</v>
      </c>
      <c r="Y433" s="7"/>
    </row>
    <row r="434" spans="1:25" x14ac:dyDescent="0.25">
      <c r="A434" t="s">
        <v>5880</v>
      </c>
      <c r="G434" s="5">
        <v>43.2</v>
      </c>
      <c r="Y434" s="7"/>
    </row>
    <row r="435" spans="1:25" x14ac:dyDescent="0.25">
      <c r="A435" t="s">
        <v>695</v>
      </c>
      <c r="G435" s="5">
        <v>43.3</v>
      </c>
      <c r="Y435" s="7"/>
    </row>
    <row r="436" spans="1:25" x14ac:dyDescent="0.25">
      <c r="A436" t="s">
        <v>3056</v>
      </c>
      <c r="G436" s="5">
        <v>43.4</v>
      </c>
      <c r="Y436" s="7"/>
    </row>
    <row r="437" spans="1:25" x14ac:dyDescent="0.25">
      <c r="A437" t="s">
        <v>4449</v>
      </c>
      <c r="G437" s="5">
        <v>43.5</v>
      </c>
      <c r="Y437" s="7"/>
    </row>
    <row r="438" spans="1:25" x14ac:dyDescent="0.25">
      <c r="A438" t="s">
        <v>4450</v>
      </c>
      <c r="G438" s="5">
        <v>43.6</v>
      </c>
      <c r="Y438" s="7"/>
    </row>
    <row r="439" spans="1:25" x14ac:dyDescent="0.25">
      <c r="A439" t="s">
        <v>4451</v>
      </c>
      <c r="G439" s="5">
        <v>43.7</v>
      </c>
      <c r="Y439" s="7"/>
    </row>
    <row r="440" spans="1:25" x14ac:dyDescent="0.25">
      <c r="A440" t="s">
        <v>4452</v>
      </c>
      <c r="G440" s="5">
        <v>43.8</v>
      </c>
      <c r="Y440" s="7"/>
    </row>
    <row r="441" spans="1:25" x14ac:dyDescent="0.25">
      <c r="A441" t="s">
        <v>4453</v>
      </c>
      <c r="G441" s="5">
        <v>43.9</v>
      </c>
      <c r="Y441" s="7"/>
    </row>
    <row r="442" spans="1:25" x14ac:dyDescent="0.25">
      <c r="A442" t="s">
        <v>4454</v>
      </c>
      <c r="G442" s="5">
        <v>44</v>
      </c>
      <c r="Y442" s="7"/>
    </row>
    <row r="443" spans="1:25" x14ac:dyDescent="0.25">
      <c r="A443" t="s">
        <v>4455</v>
      </c>
      <c r="G443" s="5">
        <v>44.1</v>
      </c>
      <c r="Y443" s="7"/>
    </row>
    <row r="444" spans="1:25" x14ac:dyDescent="0.25">
      <c r="A444" t="s">
        <v>4456</v>
      </c>
      <c r="G444" s="5">
        <v>44.2</v>
      </c>
      <c r="Y444" s="7"/>
    </row>
    <row r="445" spans="1:25" x14ac:dyDescent="0.25">
      <c r="A445" t="s">
        <v>4457</v>
      </c>
      <c r="G445" s="5">
        <v>44.3</v>
      </c>
      <c r="Y445" s="7"/>
    </row>
    <row r="446" spans="1:25" x14ac:dyDescent="0.25">
      <c r="A446" t="s">
        <v>4458</v>
      </c>
      <c r="G446" s="5">
        <v>44.4</v>
      </c>
      <c r="Y446" s="7"/>
    </row>
    <row r="447" spans="1:25" x14ac:dyDescent="0.25">
      <c r="A447" t="s">
        <v>4459</v>
      </c>
      <c r="G447" s="5">
        <v>44.5</v>
      </c>
      <c r="Y447" s="7"/>
    </row>
    <row r="448" spans="1:25" x14ac:dyDescent="0.25">
      <c r="A448" t="s">
        <v>4460</v>
      </c>
      <c r="G448" s="5">
        <v>44.6</v>
      </c>
      <c r="Y448" s="7"/>
    </row>
    <row r="449" spans="1:25" x14ac:dyDescent="0.25">
      <c r="A449" t="s">
        <v>4461</v>
      </c>
      <c r="G449" s="5">
        <v>44.7</v>
      </c>
      <c r="Y449" s="7"/>
    </row>
    <row r="450" spans="1:25" x14ac:dyDescent="0.25">
      <c r="A450" t="s">
        <v>3325</v>
      </c>
      <c r="G450" s="5">
        <v>44.8</v>
      </c>
      <c r="Y450" s="7"/>
    </row>
    <row r="451" spans="1:25" x14ac:dyDescent="0.25">
      <c r="A451" t="s">
        <v>3699</v>
      </c>
      <c r="G451" s="5">
        <v>44.9</v>
      </c>
      <c r="Y451" s="7"/>
    </row>
    <row r="452" spans="1:25" x14ac:dyDescent="0.25">
      <c r="A452" t="s">
        <v>1157</v>
      </c>
      <c r="G452" s="5">
        <v>45</v>
      </c>
      <c r="Y452" s="7"/>
    </row>
    <row r="453" spans="1:25" x14ac:dyDescent="0.25">
      <c r="A453" t="s">
        <v>1156</v>
      </c>
      <c r="G453" s="5">
        <v>45.1</v>
      </c>
      <c r="Y453" s="7"/>
    </row>
    <row r="454" spans="1:25" x14ac:dyDescent="0.25">
      <c r="A454" t="s">
        <v>185</v>
      </c>
      <c r="G454" s="5">
        <v>45.2</v>
      </c>
      <c r="Y454" s="7"/>
    </row>
    <row r="455" spans="1:25" x14ac:dyDescent="0.25">
      <c r="A455" t="s">
        <v>973</v>
      </c>
      <c r="G455" s="5">
        <v>45.3</v>
      </c>
      <c r="Y455" s="7"/>
    </row>
    <row r="456" spans="1:25" x14ac:dyDescent="0.25">
      <c r="A456" t="s">
        <v>4800</v>
      </c>
      <c r="G456" s="5">
        <v>45.4</v>
      </c>
      <c r="Y456" s="7"/>
    </row>
    <row r="457" spans="1:25" x14ac:dyDescent="0.25">
      <c r="A457" t="s">
        <v>881</v>
      </c>
      <c r="G457" s="5">
        <v>45.5</v>
      </c>
    </row>
    <row r="458" spans="1:25" x14ac:dyDescent="0.25">
      <c r="A458" t="s">
        <v>514</v>
      </c>
      <c r="G458" s="5">
        <v>45.6</v>
      </c>
    </row>
    <row r="459" spans="1:25" x14ac:dyDescent="0.25">
      <c r="A459" t="s">
        <v>588</v>
      </c>
      <c r="G459" s="5">
        <v>45.7</v>
      </c>
      <c r="Y459" s="7"/>
    </row>
    <row r="460" spans="1:25" x14ac:dyDescent="0.25">
      <c r="A460" t="s">
        <v>276</v>
      </c>
      <c r="G460" s="5">
        <v>45.8</v>
      </c>
      <c r="Y460" s="7"/>
    </row>
    <row r="461" spans="1:25" x14ac:dyDescent="0.25">
      <c r="A461" t="s">
        <v>525</v>
      </c>
      <c r="G461" s="5">
        <v>45.9</v>
      </c>
      <c r="Y461" s="7"/>
    </row>
    <row r="462" spans="1:25" x14ac:dyDescent="0.25">
      <c r="A462" t="s">
        <v>214</v>
      </c>
      <c r="G462" s="5">
        <v>46</v>
      </c>
      <c r="Y462" s="7"/>
    </row>
    <row r="463" spans="1:25" x14ac:dyDescent="0.25">
      <c r="A463" t="s">
        <v>3360</v>
      </c>
      <c r="G463" s="5">
        <v>46.1</v>
      </c>
      <c r="Y463" s="7"/>
    </row>
    <row r="464" spans="1:25" x14ac:dyDescent="0.25">
      <c r="A464" t="s">
        <v>1779</v>
      </c>
      <c r="G464" s="5">
        <v>46.2</v>
      </c>
      <c r="Y464" s="7"/>
    </row>
    <row r="465" spans="1:25" x14ac:dyDescent="0.25">
      <c r="A465" t="s">
        <v>4359</v>
      </c>
      <c r="G465" s="5">
        <v>46.3</v>
      </c>
      <c r="Y465" s="7"/>
    </row>
    <row r="466" spans="1:25" x14ac:dyDescent="0.25">
      <c r="A466" t="s">
        <v>5220</v>
      </c>
      <c r="G466" s="5">
        <v>46.4</v>
      </c>
      <c r="Y466" s="7"/>
    </row>
    <row r="467" spans="1:25" x14ac:dyDescent="0.25">
      <c r="A467" t="s">
        <v>116</v>
      </c>
      <c r="G467" s="5">
        <v>46.5</v>
      </c>
      <c r="Y467" s="7"/>
    </row>
    <row r="468" spans="1:25" x14ac:dyDescent="0.25">
      <c r="A468" t="s">
        <v>3671</v>
      </c>
      <c r="G468" s="5">
        <v>46.6</v>
      </c>
      <c r="Y468" s="7"/>
    </row>
    <row r="469" spans="1:25" x14ac:dyDescent="0.25">
      <c r="A469" t="s">
        <v>4444</v>
      </c>
      <c r="G469" s="5">
        <v>46.7</v>
      </c>
      <c r="Y469" s="7"/>
    </row>
    <row r="470" spans="1:25" x14ac:dyDescent="0.25">
      <c r="A470" t="s">
        <v>435</v>
      </c>
      <c r="G470" s="5">
        <v>46.8</v>
      </c>
      <c r="Y470" s="7"/>
    </row>
    <row r="471" spans="1:25" x14ac:dyDescent="0.25">
      <c r="A471" t="s">
        <v>3450</v>
      </c>
      <c r="G471" s="5">
        <v>46.9</v>
      </c>
      <c r="Y471" s="7"/>
    </row>
    <row r="472" spans="1:25" x14ac:dyDescent="0.25">
      <c r="A472" t="s">
        <v>3644</v>
      </c>
      <c r="G472" s="5">
        <v>47</v>
      </c>
      <c r="Y472" s="7"/>
    </row>
    <row r="473" spans="1:25" x14ac:dyDescent="0.25">
      <c r="A473" t="s">
        <v>508</v>
      </c>
      <c r="G473" s="5">
        <v>47.1</v>
      </c>
      <c r="Y473" s="7"/>
    </row>
    <row r="474" spans="1:25" x14ac:dyDescent="0.25">
      <c r="A474" t="s">
        <v>681</v>
      </c>
      <c r="G474" s="5">
        <v>47.2</v>
      </c>
      <c r="Y474" s="7"/>
    </row>
    <row r="475" spans="1:25" x14ac:dyDescent="0.25">
      <c r="A475" t="s">
        <v>1003</v>
      </c>
      <c r="G475" s="5">
        <v>47.3</v>
      </c>
      <c r="Y475" s="7"/>
    </row>
    <row r="476" spans="1:25" x14ac:dyDescent="0.25">
      <c r="A476" t="s">
        <v>4688</v>
      </c>
      <c r="G476" s="5">
        <v>47.4</v>
      </c>
      <c r="Y476" s="7"/>
    </row>
    <row r="477" spans="1:25" x14ac:dyDescent="0.25">
      <c r="A477" t="s">
        <v>4763</v>
      </c>
      <c r="G477" s="5">
        <v>47.5</v>
      </c>
      <c r="Y477" s="7"/>
    </row>
    <row r="478" spans="1:25" x14ac:dyDescent="0.25">
      <c r="A478" t="s">
        <v>4764</v>
      </c>
      <c r="G478" s="5">
        <v>47.6</v>
      </c>
      <c r="Y478" s="7"/>
    </row>
    <row r="479" spans="1:25" x14ac:dyDescent="0.25">
      <c r="A479" t="s">
        <v>4765</v>
      </c>
      <c r="G479" s="5">
        <v>47.7</v>
      </c>
      <c r="Y479" s="7"/>
    </row>
    <row r="480" spans="1:25" x14ac:dyDescent="0.25">
      <c r="A480" t="s">
        <v>2914</v>
      </c>
      <c r="G480" s="5">
        <v>47.8</v>
      </c>
      <c r="Y480" s="7"/>
    </row>
    <row r="481" spans="1:25" x14ac:dyDescent="0.25">
      <c r="A481" t="s">
        <v>2961</v>
      </c>
      <c r="G481" s="5">
        <v>47.9</v>
      </c>
      <c r="Y481" s="7"/>
    </row>
    <row r="482" spans="1:25" x14ac:dyDescent="0.25">
      <c r="A482" t="s">
        <v>2740</v>
      </c>
      <c r="G482" s="5">
        <v>48</v>
      </c>
      <c r="Y482" s="7"/>
    </row>
    <row r="483" spans="1:25" x14ac:dyDescent="0.25">
      <c r="A483" t="s">
        <v>2847</v>
      </c>
      <c r="G483" s="5">
        <v>48.1</v>
      </c>
      <c r="Y483" s="7"/>
    </row>
    <row r="484" spans="1:25" x14ac:dyDescent="0.25">
      <c r="A484" t="s">
        <v>4575</v>
      </c>
      <c r="G484" s="5">
        <v>48.2</v>
      </c>
      <c r="Y484" s="7"/>
    </row>
    <row r="485" spans="1:25" x14ac:dyDescent="0.25">
      <c r="A485" t="s">
        <v>1715</v>
      </c>
      <c r="G485" s="5">
        <v>48.3</v>
      </c>
      <c r="Y485" s="7"/>
    </row>
    <row r="486" spans="1:25" x14ac:dyDescent="0.25">
      <c r="A486" t="s">
        <v>1719</v>
      </c>
      <c r="G486" s="5">
        <v>48.4</v>
      </c>
      <c r="Y486" s="7"/>
    </row>
    <row r="487" spans="1:25" x14ac:dyDescent="0.25">
      <c r="A487" t="s">
        <v>1718</v>
      </c>
      <c r="G487" s="5">
        <v>48.5</v>
      </c>
      <c r="Y487" s="7"/>
    </row>
    <row r="488" spans="1:25" x14ac:dyDescent="0.25">
      <c r="A488" t="s">
        <v>2868</v>
      </c>
      <c r="G488" s="5">
        <v>48.6</v>
      </c>
    </row>
    <row r="489" spans="1:25" x14ac:dyDescent="0.25">
      <c r="A489" t="s">
        <v>2098</v>
      </c>
      <c r="G489" s="5">
        <v>48.7</v>
      </c>
    </row>
    <row r="490" spans="1:25" x14ac:dyDescent="0.25">
      <c r="A490" t="s">
        <v>5544</v>
      </c>
      <c r="G490" s="5">
        <v>48.8</v>
      </c>
      <c r="Y490" s="7"/>
    </row>
    <row r="491" spans="1:25" x14ac:dyDescent="0.25">
      <c r="A491" t="s">
        <v>5543</v>
      </c>
      <c r="G491" s="5">
        <v>48.9</v>
      </c>
      <c r="Y491" s="7"/>
    </row>
    <row r="492" spans="1:25" x14ac:dyDescent="0.25">
      <c r="A492" t="s">
        <v>4607</v>
      </c>
      <c r="G492" s="5">
        <v>49</v>
      </c>
      <c r="Y492" s="7"/>
    </row>
    <row r="493" spans="1:25" x14ac:dyDescent="0.25">
      <c r="A493" t="s">
        <v>5934</v>
      </c>
      <c r="G493" s="5">
        <v>49.1</v>
      </c>
      <c r="Y493" s="7"/>
    </row>
    <row r="494" spans="1:25" x14ac:dyDescent="0.25">
      <c r="A494" t="s">
        <v>5112</v>
      </c>
      <c r="G494" s="5">
        <v>49.2</v>
      </c>
      <c r="Y494" s="7"/>
    </row>
    <row r="495" spans="1:25" x14ac:dyDescent="0.25">
      <c r="A495" t="s">
        <v>2172</v>
      </c>
      <c r="G495" s="5">
        <v>49.3</v>
      </c>
      <c r="Y495" s="7"/>
    </row>
    <row r="496" spans="1:25" x14ac:dyDescent="0.25">
      <c r="A496" t="s">
        <v>3785</v>
      </c>
      <c r="G496" s="5">
        <v>49.4</v>
      </c>
      <c r="Y496" s="7"/>
    </row>
    <row r="497" spans="1:25" x14ac:dyDescent="0.25">
      <c r="A497" t="s">
        <v>5615</v>
      </c>
      <c r="G497" s="5">
        <v>49.5</v>
      </c>
      <c r="Y497" s="7"/>
    </row>
    <row r="498" spans="1:25" x14ac:dyDescent="0.25">
      <c r="A498" t="s">
        <v>2848</v>
      </c>
      <c r="G498" s="5">
        <v>49.6</v>
      </c>
      <c r="Y498" s="7"/>
    </row>
    <row r="499" spans="1:25" x14ac:dyDescent="0.25">
      <c r="A499" t="s">
        <v>3403</v>
      </c>
      <c r="G499" s="5">
        <v>49.7</v>
      </c>
      <c r="Y499" s="7"/>
    </row>
    <row r="500" spans="1:25" x14ac:dyDescent="0.25">
      <c r="A500" t="s">
        <v>2355</v>
      </c>
      <c r="G500" s="5">
        <v>49.8</v>
      </c>
      <c r="Y500" s="7"/>
    </row>
    <row r="501" spans="1:25" x14ac:dyDescent="0.25">
      <c r="A501" t="s">
        <v>2715</v>
      </c>
      <c r="G501" s="5">
        <v>49.9</v>
      </c>
      <c r="Y501" s="7"/>
    </row>
    <row r="502" spans="1:25" x14ac:dyDescent="0.25">
      <c r="A502" t="s">
        <v>2714</v>
      </c>
      <c r="G502" s="5">
        <v>50</v>
      </c>
      <c r="Y502" s="7"/>
    </row>
    <row r="503" spans="1:25" x14ac:dyDescent="0.25">
      <c r="A503" t="s">
        <v>4288</v>
      </c>
      <c r="G503" s="5">
        <v>50.1</v>
      </c>
      <c r="Y503" s="7"/>
    </row>
    <row r="504" spans="1:25" x14ac:dyDescent="0.25">
      <c r="A504" t="s">
        <v>474</v>
      </c>
      <c r="G504" s="5">
        <v>50.2</v>
      </c>
      <c r="Y504" s="7"/>
    </row>
    <row r="505" spans="1:25" x14ac:dyDescent="0.25">
      <c r="A505" t="s">
        <v>858</v>
      </c>
      <c r="G505" s="5">
        <v>50.3</v>
      </c>
      <c r="Y505" s="7"/>
    </row>
    <row r="506" spans="1:25" x14ac:dyDescent="0.25">
      <c r="A506" t="s">
        <v>4882</v>
      </c>
      <c r="G506" s="5">
        <v>50.4</v>
      </c>
      <c r="Y506" s="7"/>
    </row>
    <row r="507" spans="1:25" x14ac:dyDescent="0.25">
      <c r="A507" t="s">
        <v>2351</v>
      </c>
      <c r="G507" s="5">
        <v>50.5</v>
      </c>
      <c r="Y507" s="7"/>
    </row>
    <row r="508" spans="1:25" x14ac:dyDescent="0.25">
      <c r="A508" t="s">
        <v>776</v>
      </c>
      <c r="G508" s="5">
        <v>50.6</v>
      </c>
      <c r="Y508" s="7"/>
    </row>
    <row r="509" spans="1:25" x14ac:dyDescent="0.25">
      <c r="A509" t="s">
        <v>3613</v>
      </c>
      <c r="G509" s="5">
        <v>50.7</v>
      </c>
      <c r="Y509" s="7"/>
    </row>
    <row r="510" spans="1:25" x14ac:dyDescent="0.25">
      <c r="A510" t="s">
        <v>4218</v>
      </c>
      <c r="G510" s="5">
        <v>50.8</v>
      </c>
      <c r="Y510" s="7"/>
    </row>
    <row r="511" spans="1:25" x14ac:dyDescent="0.25">
      <c r="A511" t="s">
        <v>2243</v>
      </c>
      <c r="G511" s="5">
        <v>50.9</v>
      </c>
      <c r="Y511" s="7"/>
    </row>
    <row r="512" spans="1:25" x14ac:dyDescent="0.25">
      <c r="A512" t="s">
        <v>745</v>
      </c>
      <c r="G512" s="5">
        <v>51</v>
      </c>
      <c r="Y512" s="7"/>
    </row>
    <row r="513" spans="1:25" x14ac:dyDescent="0.25">
      <c r="A513" t="s">
        <v>739</v>
      </c>
      <c r="G513" s="5">
        <v>51.1</v>
      </c>
      <c r="Y513" s="7"/>
    </row>
    <row r="514" spans="1:25" x14ac:dyDescent="0.25">
      <c r="A514" t="s">
        <v>730</v>
      </c>
      <c r="G514" s="5">
        <v>51.2</v>
      </c>
      <c r="Y514" s="7"/>
    </row>
    <row r="515" spans="1:25" x14ac:dyDescent="0.25">
      <c r="A515" t="s">
        <v>731</v>
      </c>
      <c r="G515" s="5">
        <v>51.3</v>
      </c>
      <c r="Y515" s="7"/>
    </row>
    <row r="516" spans="1:25" x14ac:dyDescent="0.25">
      <c r="A516" t="s">
        <v>5501</v>
      </c>
      <c r="G516" s="5">
        <v>51.4</v>
      </c>
      <c r="Y516" s="7"/>
    </row>
    <row r="517" spans="1:25" x14ac:dyDescent="0.25">
      <c r="A517" t="s">
        <v>5224</v>
      </c>
      <c r="G517" s="5">
        <v>51.5</v>
      </c>
      <c r="Y517" s="7"/>
    </row>
    <row r="518" spans="1:25" x14ac:dyDescent="0.25">
      <c r="A518" t="s">
        <v>606</v>
      </c>
      <c r="G518" s="5">
        <v>51.6</v>
      </c>
    </row>
    <row r="519" spans="1:25" x14ac:dyDescent="0.25">
      <c r="A519" t="s">
        <v>4038</v>
      </c>
      <c r="G519" s="5">
        <v>51.7</v>
      </c>
    </row>
    <row r="520" spans="1:25" x14ac:dyDescent="0.25">
      <c r="A520" t="s">
        <v>5268</v>
      </c>
      <c r="G520" s="5">
        <v>51.8</v>
      </c>
    </row>
    <row r="521" spans="1:25" x14ac:dyDescent="0.25">
      <c r="A521" t="s">
        <v>3610</v>
      </c>
      <c r="G521" s="5">
        <v>51.9</v>
      </c>
    </row>
    <row r="522" spans="1:25" x14ac:dyDescent="0.25">
      <c r="A522" t="s">
        <v>3612</v>
      </c>
      <c r="G522" s="5">
        <v>52</v>
      </c>
    </row>
    <row r="523" spans="1:25" x14ac:dyDescent="0.25">
      <c r="A523" t="s">
        <v>4997</v>
      </c>
      <c r="G523" s="5">
        <v>52.1</v>
      </c>
    </row>
    <row r="524" spans="1:25" x14ac:dyDescent="0.25">
      <c r="A524" t="s">
        <v>722</v>
      </c>
      <c r="G524" s="5">
        <v>52.2</v>
      </c>
    </row>
    <row r="525" spans="1:25" x14ac:dyDescent="0.25">
      <c r="A525" t="s">
        <v>738</v>
      </c>
      <c r="G525" s="5">
        <v>52.3</v>
      </c>
    </row>
    <row r="526" spans="1:25" x14ac:dyDescent="0.25">
      <c r="A526" t="s">
        <v>732</v>
      </c>
      <c r="G526" s="5">
        <v>52.4</v>
      </c>
    </row>
    <row r="527" spans="1:25" x14ac:dyDescent="0.25">
      <c r="A527" t="s">
        <v>728</v>
      </c>
      <c r="G527" s="5">
        <v>52.5</v>
      </c>
    </row>
    <row r="528" spans="1:25" x14ac:dyDescent="0.25">
      <c r="A528" t="s">
        <v>3615</v>
      </c>
      <c r="G528" s="5">
        <v>52.6</v>
      </c>
    </row>
    <row r="529" spans="1:15" x14ac:dyDescent="0.25">
      <c r="A529" t="s">
        <v>937</v>
      </c>
      <c r="G529" s="5">
        <v>52.7</v>
      </c>
    </row>
    <row r="530" spans="1:15" x14ac:dyDescent="0.25">
      <c r="A530" t="s">
        <v>3616</v>
      </c>
      <c r="G530" s="5">
        <v>52.8</v>
      </c>
    </row>
    <row r="531" spans="1:15" x14ac:dyDescent="0.25">
      <c r="A531" t="s">
        <v>5275</v>
      </c>
      <c r="G531" s="5">
        <v>52.9</v>
      </c>
    </row>
    <row r="532" spans="1:15" x14ac:dyDescent="0.25">
      <c r="A532" t="s">
        <v>4185</v>
      </c>
      <c r="G532" s="5">
        <v>53</v>
      </c>
    </row>
    <row r="533" spans="1:15" x14ac:dyDescent="0.25">
      <c r="A533" t="s">
        <v>5487</v>
      </c>
      <c r="G533" s="5">
        <v>53.1</v>
      </c>
    </row>
    <row r="534" spans="1:15" x14ac:dyDescent="0.25">
      <c r="A534" t="s">
        <v>5823</v>
      </c>
      <c r="G534" s="5">
        <v>53.2</v>
      </c>
    </row>
    <row r="535" spans="1:15" x14ac:dyDescent="0.25">
      <c r="A535" t="s">
        <v>642</v>
      </c>
      <c r="G535" s="5">
        <v>53.3</v>
      </c>
    </row>
    <row r="536" spans="1:15" x14ac:dyDescent="0.25">
      <c r="A536" t="s">
        <v>4191</v>
      </c>
      <c r="G536" s="5">
        <v>53.4</v>
      </c>
    </row>
    <row r="537" spans="1:15" x14ac:dyDescent="0.25">
      <c r="A537" t="s">
        <v>5327</v>
      </c>
      <c r="G537" s="5">
        <v>53.5</v>
      </c>
      <c r="O537" s="7"/>
    </row>
    <row r="538" spans="1:15" x14ac:dyDescent="0.25">
      <c r="A538" t="s">
        <v>4857</v>
      </c>
      <c r="G538" s="5">
        <v>53.6</v>
      </c>
      <c r="O538" s="7"/>
    </row>
    <row r="539" spans="1:15" x14ac:dyDescent="0.25">
      <c r="A539" t="s">
        <v>4394</v>
      </c>
      <c r="G539" s="5">
        <v>53.7</v>
      </c>
      <c r="O539" s="7"/>
    </row>
    <row r="540" spans="1:15" x14ac:dyDescent="0.25">
      <c r="A540" t="s">
        <v>719</v>
      </c>
      <c r="G540" s="5">
        <v>53.8</v>
      </c>
      <c r="O540" s="7"/>
    </row>
    <row r="541" spans="1:15" x14ac:dyDescent="0.25">
      <c r="A541" t="s">
        <v>3608</v>
      </c>
      <c r="G541" s="5">
        <v>53.9</v>
      </c>
      <c r="O541" s="7"/>
    </row>
    <row r="542" spans="1:15" x14ac:dyDescent="0.25">
      <c r="A542" t="s">
        <v>3607</v>
      </c>
      <c r="G542" s="5">
        <v>54</v>
      </c>
      <c r="O542" s="7"/>
    </row>
    <row r="543" spans="1:15" x14ac:dyDescent="0.25">
      <c r="A543" t="s">
        <v>5850</v>
      </c>
      <c r="G543" s="5">
        <v>54.1</v>
      </c>
      <c r="O543" s="7"/>
    </row>
    <row r="544" spans="1:15" x14ac:dyDescent="0.25">
      <c r="A544" t="s">
        <v>3223</v>
      </c>
      <c r="G544" s="5">
        <v>54.2</v>
      </c>
      <c r="O544" s="7"/>
    </row>
    <row r="545" spans="1:15" x14ac:dyDescent="0.25">
      <c r="A545" t="s">
        <v>5139</v>
      </c>
      <c r="G545" s="5">
        <v>54.3</v>
      </c>
      <c r="O545" s="7"/>
    </row>
    <row r="546" spans="1:15" x14ac:dyDescent="0.25">
      <c r="A546" t="s">
        <v>3453</v>
      </c>
      <c r="G546" s="5">
        <v>54.4</v>
      </c>
      <c r="O546" s="7"/>
    </row>
    <row r="547" spans="1:15" x14ac:dyDescent="0.25">
      <c r="A547" t="s">
        <v>5851</v>
      </c>
      <c r="G547" s="5">
        <v>54.5</v>
      </c>
      <c r="O547" s="7"/>
    </row>
    <row r="548" spans="1:15" x14ac:dyDescent="0.25">
      <c r="A548" t="s">
        <v>2855</v>
      </c>
      <c r="G548" s="5">
        <v>54.6</v>
      </c>
      <c r="O548" s="7"/>
    </row>
    <row r="549" spans="1:15" x14ac:dyDescent="0.25">
      <c r="A549" t="s">
        <v>5130</v>
      </c>
      <c r="G549" s="5">
        <v>54.7</v>
      </c>
      <c r="O549" s="7"/>
    </row>
    <row r="550" spans="1:15" x14ac:dyDescent="0.25">
      <c r="A550" t="s">
        <v>5274</v>
      </c>
      <c r="G550" s="5">
        <v>54.8</v>
      </c>
      <c r="O550" s="7"/>
    </row>
    <row r="551" spans="1:15" x14ac:dyDescent="0.25">
      <c r="A551" t="s">
        <v>5553</v>
      </c>
      <c r="G551" s="5">
        <v>54.9</v>
      </c>
      <c r="O551" s="7"/>
    </row>
    <row r="552" spans="1:15" x14ac:dyDescent="0.25">
      <c r="A552" t="s">
        <v>5264</v>
      </c>
      <c r="G552" s="5">
        <v>55</v>
      </c>
      <c r="O552" s="7"/>
    </row>
    <row r="553" spans="1:15" x14ac:dyDescent="0.25">
      <c r="A553" t="s">
        <v>2456</v>
      </c>
      <c r="G553" s="5">
        <v>55.1</v>
      </c>
      <c r="O553" s="7"/>
    </row>
    <row r="554" spans="1:15" x14ac:dyDescent="0.25">
      <c r="A554" t="s">
        <v>3059</v>
      </c>
      <c r="G554" s="5">
        <v>55.2</v>
      </c>
      <c r="O554" s="7"/>
    </row>
    <row r="555" spans="1:15" x14ac:dyDescent="0.25">
      <c r="A555" t="s">
        <v>2676</v>
      </c>
      <c r="G555" s="5">
        <v>55.3</v>
      </c>
      <c r="O555" s="7"/>
    </row>
    <row r="556" spans="1:15" x14ac:dyDescent="0.25">
      <c r="A556" t="s">
        <v>5564</v>
      </c>
      <c r="G556" s="5">
        <v>55.4</v>
      </c>
      <c r="O556" s="7"/>
    </row>
    <row r="557" spans="1:15" x14ac:dyDescent="0.25">
      <c r="A557" t="s">
        <v>4068</v>
      </c>
      <c r="G557" s="5">
        <v>55.5</v>
      </c>
      <c r="O557" s="7"/>
    </row>
    <row r="558" spans="1:15" x14ac:dyDescent="0.25">
      <c r="A558" t="s">
        <v>2731</v>
      </c>
      <c r="G558" s="5">
        <v>55.6</v>
      </c>
      <c r="O558" s="7"/>
    </row>
    <row r="559" spans="1:15" x14ac:dyDescent="0.25">
      <c r="A559" t="s">
        <v>1724</v>
      </c>
      <c r="G559" s="5">
        <v>55.7</v>
      </c>
      <c r="O559" s="7"/>
    </row>
    <row r="560" spans="1:15" x14ac:dyDescent="0.25">
      <c r="A560" t="s">
        <v>1639</v>
      </c>
      <c r="G560" s="5">
        <v>55.8</v>
      </c>
      <c r="O560" s="7"/>
    </row>
    <row r="561" spans="1:15" x14ac:dyDescent="0.25">
      <c r="A561" t="s">
        <v>578</v>
      </c>
      <c r="G561" s="5">
        <v>55.9</v>
      </c>
      <c r="O561" s="7"/>
    </row>
    <row r="562" spans="1:15" x14ac:dyDescent="0.25">
      <c r="A562" t="s">
        <v>2823</v>
      </c>
      <c r="G562" s="5">
        <v>56</v>
      </c>
      <c r="O562" s="7"/>
    </row>
    <row r="563" spans="1:15" x14ac:dyDescent="0.25">
      <c r="A563" t="s">
        <v>111</v>
      </c>
      <c r="G563" s="5">
        <v>56.1</v>
      </c>
      <c r="O563" s="7"/>
    </row>
    <row r="564" spans="1:15" x14ac:dyDescent="0.25">
      <c r="A564" t="s">
        <v>4756</v>
      </c>
      <c r="G564" s="5">
        <v>56.2</v>
      </c>
      <c r="O564" s="7"/>
    </row>
    <row r="565" spans="1:15" x14ac:dyDescent="0.25">
      <c r="A565" t="s">
        <v>1609</v>
      </c>
      <c r="G565" s="5">
        <v>56.3</v>
      </c>
      <c r="O565" s="7"/>
    </row>
    <row r="566" spans="1:15" x14ac:dyDescent="0.25">
      <c r="A566" t="s">
        <v>2657</v>
      </c>
      <c r="G566" s="5">
        <v>56.4</v>
      </c>
      <c r="O566" s="7"/>
    </row>
    <row r="567" spans="1:15" x14ac:dyDescent="0.25">
      <c r="A567" t="s">
        <v>3205</v>
      </c>
      <c r="G567" s="5">
        <v>56.5</v>
      </c>
      <c r="O567" s="7"/>
    </row>
    <row r="568" spans="1:15" x14ac:dyDescent="0.25">
      <c r="A568" t="s">
        <v>904</v>
      </c>
      <c r="G568" s="5">
        <v>56.6</v>
      </c>
      <c r="O568" s="7"/>
    </row>
    <row r="569" spans="1:15" x14ac:dyDescent="0.25">
      <c r="A569" t="s">
        <v>2209</v>
      </c>
      <c r="G569" s="5">
        <v>56.7</v>
      </c>
      <c r="O569" s="7"/>
    </row>
    <row r="570" spans="1:15" x14ac:dyDescent="0.25">
      <c r="A570" t="s">
        <v>3996</v>
      </c>
      <c r="G570" s="5">
        <v>56.8</v>
      </c>
      <c r="O570" s="7"/>
    </row>
    <row r="571" spans="1:15" x14ac:dyDescent="0.25">
      <c r="A571" t="s">
        <v>4055</v>
      </c>
      <c r="G571" s="5">
        <v>56.9</v>
      </c>
      <c r="O571" s="7"/>
    </row>
    <row r="572" spans="1:15" x14ac:dyDescent="0.25">
      <c r="A572" t="s">
        <v>2022</v>
      </c>
      <c r="G572" s="5">
        <v>57</v>
      </c>
      <c r="O572" s="7"/>
    </row>
    <row r="573" spans="1:15" x14ac:dyDescent="0.25">
      <c r="A573" t="s">
        <v>4189</v>
      </c>
      <c r="G573" s="5">
        <v>57.1</v>
      </c>
      <c r="O573" s="7"/>
    </row>
    <row r="574" spans="1:15" x14ac:dyDescent="0.25">
      <c r="A574" t="s">
        <v>5882</v>
      </c>
      <c r="G574" s="5">
        <v>57.2</v>
      </c>
      <c r="O574" s="7"/>
    </row>
    <row r="575" spans="1:15" x14ac:dyDescent="0.25">
      <c r="A575" t="s">
        <v>3406</v>
      </c>
      <c r="G575" s="5">
        <v>57.3</v>
      </c>
      <c r="O575" s="7"/>
    </row>
    <row r="576" spans="1:15" x14ac:dyDescent="0.25">
      <c r="A576" t="s">
        <v>5839</v>
      </c>
      <c r="G576" s="5">
        <v>57.4</v>
      </c>
      <c r="O576" s="7"/>
    </row>
    <row r="577" spans="1:15" x14ac:dyDescent="0.25">
      <c r="A577" t="s">
        <v>1433</v>
      </c>
      <c r="G577" s="5">
        <v>57.5</v>
      </c>
      <c r="O577" s="7"/>
    </row>
    <row r="578" spans="1:15" x14ac:dyDescent="0.25">
      <c r="A578" t="s">
        <v>5817</v>
      </c>
      <c r="G578" s="5">
        <v>57.6</v>
      </c>
      <c r="O578" s="7"/>
    </row>
    <row r="579" spans="1:15" x14ac:dyDescent="0.25">
      <c r="A579" t="s">
        <v>2936</v>
      </c>
      <c r="G579" s="5">
        <v>57.7</v>
      </c>
      <c r="O579" s="7"/>
    </row>
    <row r="580" spans="1:15" x14ac:dyDescent="0.25">
      <c r="A580" t="s">
        <v>2945</v>
      </c>
      <c r="G580" s="5">
        <v>57.8</v>
      </c>
      <c r="O580" s="7"/>
    </row>
    <row r="581" spans="1:15" x14ac:dyDescent="0.25">
      <c r="A581" t="s">
        <v>2825</v>
      </c>
      <c r="G581" s="5">
        <v>57.9</v>
      </c>
      <c r="O581" s="7"/>
    </row>
    <row r="582" spans="1:15" x14ac:dyDescent="0.25">
      <c r="A582" t="s">
        <v>2925</v>
      </c>
      <c r="G582" s="5">
        <v>58</v>
      </c>
      <c r="O582" s="7"/>
    </row>
    <row r="583" spans="1:15" x14ac:dyDescent="0.25">
      <c r="A583" t="s">
        <v>4853</v>
      </c>
      <c r="G583" s="5">
        <v>58.1</v>
      </c>
      <c r="O583" s="7"/>
    </row>
    <row r="584" spans="1:15" x14ac:dyDescent="0.25">
      <c r="A584" t="s">
        <v>4499</v>
      </c>
      <c r="G584" s="5">
        <v>58.2</v>
      </c>
      <c r="O584" s="7"/>
    </row>
    <row r="585" spans="1:15" x14ac:dyDescent="0.25">
      <c r="A585" t="s">
        <v>5539</v>
      </c>
      <c r="G585" s="5">
        <v>58.3</v>
      </c>
      <c r="O585" s="7"/>
    </row>
    <row r="586" spans="1:15" x14ac:dyDescent="0.25">
      <c r="A586" t="s">
        <v>3002</v>
      </c>
      <c r="G586" s="5">
        <v>58.4</v>
      </c>
      <c r="O586" s="7"/>
    </row>
    <row r="587" spans="1:15" x14ac:dyDescent="0.25">
      <c r="A587" t="s">
        <v>2396</v>
      </c>
      <c r="G587" s="5">
        <v>58.5</v>
      </c>
      <c r="O587" s="7"/>
    </row>
    <row r="588" spans="1:15" x14ac:dyDescent="0.25">
      <c r="A588" t="s">
        <v>2790</v>
      </c>
      <c r="G588" s="5">
        <v>58.6</v>
      </c>
      <c r="O588" s="7"/>
    </row>
    <row r="589" spans="1:15" x14ac:dyDescent="0.25">
      <c r="A589" t="s">
        <v>3017</v>
      </c>
      <c r="G589" s="5">
        <v>58.7</v>
      </c>
      <c r="O589" s="7"/>
    </row>
    <row r="590" spans="1:15" x14ac:dyDescent="0.25">
      <c r="A590" t="s">
        <v>900</v>
      </c>
      <c r="G590" s="5">
        <v>58.8</v>
      </c>
      <c r="O590" s="7"/>
    </row>
    <row r="591" spans="1:15" x14ac:dyDescent="0.25">
      <c r="A591" t="s">
        <v>5546</v>
      </c>
      <c r="G591" s="5">
        <v>58.9</v>
      </c>
      <c r="O591" s="7"/>
    </row>
    <row r="592" spans="1:15" x14ac:dyDescent="0.25">
      <c r="A592" t="s">
        <v>5545</v>
      </c>
      <c r="G592" s="5">
        <v>59</v>
      </c>
      <c r="O592" s="7"/>
    </row>
    <row r="593" spans="1:15" x14ac:dyDescent="0.25">
      <c r="A593" t="s">
        <v>3906</v>
      </c>
      <c r="G593" s="5">
        <v>59.1</v>
      </c>
      <c r="O593" s="7"/>
    </row>
    <row r="594" spans="1:15" x14ac:dyDescent="0.25">
      <c r="A594" t="s">
        <v>2979</v>
      </c>
      <c r="G594" s="5">
        <v>59.2</v>
      </c>
      <c r="O594" s="7"/>
    </row>
    <row r="595" spans="1:15" x14ac:dyDescent="0.25">
      <c r="A595" t="s">
        <v>3516</v>
      </c>
      <c r="G595" s="5">
        <v>59.3</v>
      </c>
      <c r="O595" s="7"/>
    </row>
    <row r="596" spans="1:15" x14ac:dyDescent="0.25">
      <c r="A596" t="s">
        <v>5393</v>
      </c>
      <c r="G596" s="5">
        <v>59.4</v>
      </c>
      <c r="O596" s="7"/>
    </row>
    <row r="597" spans="1:15" x14ac:dyDescent="0.25">
      <c r="A597" t="s">
        <v>5178</v>
      </c>
      <c r="G597" s="5">
        <v>59.5</v>
      </c>
      <c r="O597" s="7"/>
    </row>
    <row r="598" spans="1:15" x14ac:dyDescent="0.25">
      <c r="A598" t="s">
        <v>2107</v>
      </c>
      <c r="G598" s="5">
        <v>59.6</v>
      </c>
      <c r="O598" s="7"/>
    </row>
    <row r="599" spans="1:15" x14ac:dyDescent="0.25">
      <c r="A599" t="s">
        <v>2151</v>
      </c>
      <c r="G599" s="5">
        <v>59.7</v>
      </c>
      <c r="O599" s="7"/>
    </row>
    <row r="600" spans="1:15" x14ac:dyDescent="0.25">
      <c r="A600" t="s">
        <v>3400</v>
      </c>
      <c r="G600" s="5">
        <v>59.8</v>
      </c>
      <c r="O600" s="7"/>
    </row>
    <row r="601" spans="1:15" x14ac:dyDescent="0.25">
      <c r="A601" t="s">
        <v>2988</v>
      </c>
      <c r="G601" s="5">
        <v>59.9</v>
      </c>
      <c r="O601" s="7"/>
    </row>
    <row r="602" spans="1:15" x14ac:dyDescent="0.25">
      <c r="A602" t="s">
        <v>5113</v>
      </c>
      <c r="G602" s="5">
        <v>60</v>
      </c>
      <c r="O602" s="7"/>
    </row>
    <row r="603" spans="1:15" x14ac:dyDescent="0.25">
      <c r="A603" t="s">
        <v>3786</v>
      </c>
      <c r="G603" s="5">
        <v>60.1</v>
      </c>
      <c r="O603" s="7"/>
    </row>
    <row r="604" spans="1:15" x14ac:dyDescent="0.25">
      <c r="A604" t="s">
        <v>4229</v>
      </c>
      <c r="G604" s="5">
        <v>60.2</v>
      </c>
      <c r="O604" s="7"/>
    </row>
    <row r="605" spans="1:15" x14ac:dyDescent="0.25">
      <c r="A605" t="s">
        <v>3149</v>
      </c>
      <c r="G605" s="5">
        <v>60.3</v>
      </c>
      <c r="O605" s="7"/>
    </row>
    <row r="606" spans="1:15" x14ac:dyDescent="0.25">
      <c r="A606" t="s">
        <v>363</v>
      </c>
      <c r="G606" s="5">
        <v>60.4</v>
      </c>
      <c r="O606" s="7"/>
    </row>
    <row r="607" spans="1:15" x14ac:dyDescent="0.25">
      <c r="A607" t="s">
        <v>1487</v>
      </c>
      <c r="G607" s="5">
        <v>60.5</v>
      </c>
      <c r="O607" s="7"/>
    </row>
    <row r="608" spans="1:15" x14ac:dyDescent="0.25">
      <c r="A608" t="s">
        <v>51</v>
      </c>
      <c r="G608" s="5">
        <v>60.6</v>
      </c>
      <c r="O608" s="7"/>
    </row>
    <row r="609" spans="1:15" x14ac:dyDescent="0.25">
      <c r="A609" t="s">
        <v>4987</v>
      </c>
      <c r="G609" s="5">
        <v>60.7</v>
      </c>
      <c r="O609" s="7"/>
    </row>
    <row r="610" spans="1:15" x14ac:dyDescent="0.25">
      <c r="A610" t="s">
        <v>723</v>
      </c>
      <c r="G610" s="5">
        <v>60.8</v>
      </c>
      <c r="O610" s="7"/>
    </row>
    <row r="611" spans="1:15" x14ac:dyDescent="0.25">
      <c r="A611" t="s">
        <v>4988</v>
      </c>
      <c r="G611" s="5">
        <v>60.9</v>
      </c>
      <c r="O611" s="7"/>
    </row>
    <row r="612" spans="1:15" x14ac:dyDescent="0.25">
      <c r="A612" t="s">
        <v>724</v>
      </c>
      <c r="G612" s="5">
        <v>61</v>
      </c>
      <c r="O612" s="7"/>
    </row>
    <row r="613" spans="1:15" x14ac:dyDescent="0.25">
      <c r="A613" t="s">
        <v>4513</v>
      </c>
      <c r="G613" s="5">
        <v>61.1</v>
      </c>
      <c r="O613" s="7"/>
    </row>
    <row r="614" spans="1:15" x14ac:dyDescent="0.25">
      <c r="A614" t="s">
        <v>3965</v>
      </c>
      <c r="G614" s="5">
        <v>61.2</v>
      </c>
      <c r="O614" s="7"/>
    </row>
    <row r="615" spans="1:15" x14ac:dyDescent="0.25">
      <c r="A615" t="s">
        <v>3545</v>
      </c>
      <c r="G615" s="5">
        <v>61.3</v>
      </c>
      <c r="O615" s="7"/>
    </row>
    <row r="616" spans="1:15" x14ac:dyDescent="0.25">
      <c r="A616" t="s">
        <v>390</v>
      </c>
      <c r="G616" s="5">
        <v>61.4</v>
      </c>
      <c r="O616" s="7"/>
    </row>
    <row r="617" spans="1:15" x14ac:dyDescent="0.25">
      <c r="A617" t="s">
        <v>2617</v>
      </c>
      <c r="G617" s="5">
        <v>61.5</v>
      </c>
      <c r="O617" s="7"/>
    </row>
    <row r="618" spans="1:15" x14ac:dyDescent="0.25">
      <c r="A618" t="s">
        <v>2292</v>
      </c>
      <c r="G618" s="5">
        <v>61.6</v>
      </c>
      <c r="O618" s="7"/>
    </row>
    <row r="619" spans="1:15" x14ac:dyDescent="0.25">
      <c r="A619" t="s">
        <v>2056</v>
      </c>
      <c r="G619" s="5">
        <v>61.7</v>
      </c>
      <c r="O619" s="7"/>
    </row>
    <row r="620" spans="1:15" x14ac:dyDescent="0.25">
      <c r="A620" t="s">
        <v>2061</v>
      </c>
      <c r="G620" s="5">
        <v>61.8</v>
      </c>
      <c r="O620" s="7"/>
    </row>
    <row r="621" spans="1:15" x14ac:dyDescent="0.25">
      <c r="A621" t="s">
        <v>2064</v>
      </c>
      <c r="G621" s="5">
        <v>61.9</v>
      </c>
      <c r="O621" s="7"/>
    </row>
    <row r="622" spans="1:15" x14ac:dyDescent="0.25">
      <c r="A622" t="s">
        <v>2068</v>
      </c>
      <c r="G622" s="5">
        <v>62</v>
      </c>
      <c r="O622" s="7"/>
    </row>
    <row r="623" spans="1:15" x14ac:dyDescent="0.25">
      <c r="A623" t="s">
        <v>2616</v>
      </c>
      <c r="G623" s="5">
        <v>62.1</v>
      </c>
      <c r="O623" s="7"/>
    </row>
    <row r="624" spans="1:15" x14ac:dyDescent="0.25">
      <c r="A624" t="s">
        <v>3455</v>
      </c>
      <c r="G624" s="5">
        <v>62.2</v>
      </c>
      <c r="O624" s="7"/>
    </row>
    <row r="625" spans="1:15" x14ac:dyDescent="0.25">
      <c r="A625" t="s">
        <v>2614</v>
      </c>
      <c r="G625" s="5">
        <v>62.3</v>
      </c>
      <c r="O625" s="7"/>
    </row>
    <row r="626" spans="1:15" x14ac:dyDescent="0.25">
      <c r="A626" t="s">
        <v>3997</v>
      </c>
      <c r="G626" s="5">
        <v>62.4</v>
      </c>
      <c r="O626" s="7"/>
    </row>
    <row r="627" spans="1:15" x14ac:dyDescent="0.25">
      <c r="A627" t="s">
        <v>4042</v>
      </c>
      <c r="G627" s="5">
        <v>62.5</v>
      </c>
      <c r="O627" s="7"/>
    </row>
    <row r="628" spans="1:15" x14ac:dyDescent="0.25">
      <c r="A628" t="s">
        <v>5827</v>
      </c>
      <c r="G628" s="5">
        <v>62.6</v>
      </c>
      <c r="O628" s="7"/>
    </row>
    <row r="629" spans="1:15" x14ac:dyDescent="0.25">
      <c r="A629" t="s">
        <v>4514</v>
      </c>
      <c r="G629" s="5">
        <v>62.7</v>
      </c>
      <c r="O629" s="7"/>
    </row>
    <row r="630" spans="1:15" x14ac:dyDescent="0.25">
      <c r="A630" t="s">
        <v>5250</v>
      </c>
      <c r="G630" s="5">
        <v>62.8</v>
      </c>
      <c r="O630" s="7"/>
    </row>
    <row r="631" spans="1:15" x14ac:dyDescent="0.25">
      <c r="A631" t="s">
        <v>3542</v>
      </c>
      <c r="G631" s="5">
        <v>62.9</v>
      </c>
      <c r="O631" s="7"/>
    </row>
    <row r="632" spans="1:15" x14ac:dyDescent="0.25">
      <c r="A632" t="s">
        <v>1916</v>
      </c>
      <c r="G632" s="5">
        <v>63</v>
      </c>
      <c r="O632" s="7"/>
    </row>
    <row r="633" spans="1:15" x14ac:dyDescent="0.25">
      <c r="A633" t="s">
        <v>291</v>
      </c>
      <c r="G633" s="5">
        <v>63.1</v>
      </c>
      <c r="O633" s="7"/>
    </row>
    <row r="634" spans="1:15" x14ac:dyDescent="0.25">
      <c r="A634" t="s">
        <v>2058</v>
      </c>
      <c r="G634" s="5">
        <v>63.2</v>
      </c>
      <c r="O634" s="7"/>
    </row>
    <row r="635" spans="1:15" x14ac:dyDescent="0.25">
      <c r="A635" t="s">
        <v>1361</v>
      </c>
      <c r="G635" s="5">
        <v>63.3</v>
      </c>
      <c r="O635" s="7"/>
    </row>
    <row r="636" spans="1:15" x14ac:dyDescent="0.25">
      <c r="A636" t="s">
        <v>5565</v>
      </c>
      <c r="G636" s="5">
        <v>63.4</v>
      </c>
      <c r="O636" s="7"/>
    </row>
    <row r="637" spans="1:15" x14ac:dyDescent="0.25">
      <c r="A637" t="s">
        <v>5775</v>
      </c>
      <c r="G637" s="5">
        <v>63.5</v>
      </c>
      <c r="O637" s="7"/>
    </row>
    <row r="638" spans="1:15" x14ac:dyDescent="0.25">
      <c r="A638" t="s">
        <v>1599</v>
      </c>
      <c r="G638" s="5">
        <v>63.6</v>
      </c>
      <c r="O638" s="7"/>
    </row>
    <row r="639" spans="1:15" x14ac:dyDescent="0.25">
      <c r="A639" t="s">
        <v>5749</v>
      </c>
      <c r="G639" s="5">
        <v>63.7</v>
      </c>
      <c r="O639" s="7"/>
    </row>
    <row r="640" spans="1:15" x14ac:dyDescent="0.25">
      <c r="A640" t="s">
        <v>460</v>
      </c>
      <c r="G640" s="5">
        <v>63.8</v>
      </c>
      <c r="O640" s="7"/>
    </row>
    <row r="641" spans="1:15" x14ac:dyDescent="0.25">
      <c r="A641" t="s">
        <v>537</v>
      </c>
      <c r="G641" s="5">
        <v>63.9</v>
      </c>
      <c r="O641" s="7"/>
    </row>
    <row r="642" spans="1:15" x14ac:dyDescent="0.25">
      <c r="A642" t="s">
        <v>5628</v>
      </c>
      <c r="G642" s="5">
        <v>64</v>
      </c>
      <c r="O642" s="7"/>
    </row>
    <row r="643" spans="1:15" x14ac:dyDescent="0.25">
      <c r="A643" t="s">
        <v>139</v>
      </c>
      <c r="G643" s="5">
        <v>64.099999999999994</v>
      </c>
      <c r="O643" s="7"/>
    </row>
    <row r="644" spans="1:15" x14ac:dyDescent="0.25">
      <c r="A644" t="s">
        <v>1295</v>
      </c>
      <c r="G644" s="5">
        <v>64.2</v>
      </c>
      <c r="O644" s="7"/>
    </row>
    <row r="645" spans="1:15" x14ac:dyDescent="0.25">
      <c r="A645" t="s">
        <v>1299</v>
      </c>
      <c r="G645" s="5">
        <v>64.3</v>
      </c>
      <c r="O645" s="7"/>
    </row>
    <row r="646" spans="1:15" x14ac:dyDescent="0.25">
      <c r="A646" t="s">
        <v>3327</v>
      </c>
      <c r="G646" s="5">
        <v>64.400000000000006</v>
      </c>
      <c r="O646" s="7"/>
    </row>
    <row r="647" spans="1:15" x14ac:dyDescent="0.25">
      <c r="A647" t="s">
        <v>1300</v>
      </c>
      <c r="G647" s="5">
        <v>64.5</v>
      </c>
      <c r="O647" s="7"/>
    </row>
    <row r="648" spans="1:15" x14ac:dyDescent="0.25">
      <c r="A648" t="s">
        <v>1298</v>
      </c>
      <c r="G648" s="5">
        <v>64.599999999999994</v>
      </c>
      <c r="O648" s="7"/>
    </row>
    <row r="649" spans="1:15" x14ac:dyDescent="0.25">
      <c r="A649" t="s">
        <v>1343</v>
      </c>
      <c r="G649" s="5">
        <v>64.7</v>
      </c>
      <c r="O649" s="7"/>
    </row>
    <row r="650" spans="1:15" x14ac:dyDescent="0.25">
      <c r="A650" t="s">
        <v>4621</v>
      </c>
      <c r="G650" s="5">
        <v>64.8</v>
      </c>
      <c r="O650" s="7"/>
    </row>
    <row r="651" spans="1:15" x14ac:dyDescent="0.25">
      <c r="A651" t="s">
        <v>5712</v>
      </c>
      <c r="G651" s="5">
        <v>64.900000000000006</v>
      </c>
      <c r="O651" s="7"/>
    </row>
    <row r="652" spans="1:15" x14ac:dyDescent="0.25">
      <c r="A652" t="s">
        <v>1423</v>
      </c>
      <c r="G652" s="5">
        <v>65</v>
      </c>
      <c r="O652" s="7"/>
    </row>
    <row r="653" spans="1:15" x14ac:dyDescent="0.25">
      <c r="A653" t="s">
        <v>4630</v>
      </c>
      <c r="G653" s="5">
        <v>65.099999999999994</v>
      </c>
      <c r="O653" s="7"/>
    </row>
    <row r="654" spans="1:15" x14ac:dyDescent="0.25">
      <c r="A654" t="s">
        <v>3566</v>
      </c>
      <c r="G654" s="5">
        <v>65.2</v>
      </c>
      <c r="O654" s="7"/>
    </row>
    <row r="655" spans="1:15" x14ac:dyDescent="0.25">
      <c r="A655" t="s">
        <v>3570</v>
      </c>
      <c r="G655" s="5">
        <v>65.3</v>
      </c>
      <c r="O655" s="7"/>
    </row>
    <row r="656" spans="1:15" x14ac:dyDescent="0.25">
      <c r="A656" t="s">
        <v>3565</v>
      </c>
      <c r="G656" s="5">
        <v>65.400000000000006</v>
      </c>
      <c r="O656" s="7"/>
    </row>
    <row r="657" spans="1:15" x14ac:dyDescent="0.25">
      <c r="A657" t="s">
        <v>3574</v>
      </c>
      <c r="G657" s="5">
        <v>65.5</v>
      </c>
      <c r="O657" s="7"/>
    </row>
    <row r="658" spans="1:15" x14ac:dyDescent="0.25">
      <c r="A658" t="s">
        <v>3571</v>
      </c>
      <c r="G658" s="5">
        <v>65.599999999999994</v>
      </c>
      <c r="O658" s="7"/>
    </row>
    <row r="659" spans="1:15" x14ac:dyDescent="0.25">
      <c r="A659" t="s">
        <v>3558</v>
      </c>
      <c r="G659" s="5">
        <v>65.7</v>
      </c>
      <c r="O659" s="7"/>
    </row>
    <row r="660" spans="1:15" x14ac:dyDescent="0.25">
      <c r="A660" t="s">
        <v>3581</v>
      </c>
      <c r="G660" s="5">
        <v>65.8</v>
      </c>
      <c r="O660" s="7"/>
    </row>
    <row r="661" spans="1:15" x14ac:dyDescent="0.25">
      <c r="A661" t="s">
        <v>2859</v>
      </c>
      <c r="G661" s="5">
        <v>65.900000000000006</v>
      </c>
      <c r="O661" s="7"/>
    </row>
    <row r="662" spans="1:15" x14ac:dyDescent="0.25">
      <c r="A662" t="s">
        <v>3039</v>
      </c>
      <c r="G662" s="5">
        <v>66</v>
      </c>
      <c r="O662" s="7"/>
    </row>
    <row r="663" spans="1:15" x14ac:dyDescent="0.25">
      <c r="A663" t="s">
        <v>4898</v>
      </c>
      <c r="G663" s="5">
        <v>66.099999999999994</v>
      </c>
      <c r="O663" s="7"/>
    </row>
    <row r="664" spans="1:15" x14ac:dyDescent="0.25">
      <c r="A664" t="s">
        <v>2867</v>
      </c>
      <c r="G664" s="5">
        <v>66.2</v>
      </c>
      <c r="O664" s="7"/>
    </row>
    <row r="665" spans="1:15" x14ac:dyDescent="0.25">
      <c r="A665" t="s">
        <v>3125</v>
      </c>
      <c r="G665" s="5">
        <v>66.3</v>
      </c>
      <c r="O665" s="7"/>
    </row>
    <row r="666" spans="1:15" x14ac:dyDescent="0.25">
      <c r="A666" t="s">
        <v>3137</v>
      </c>
      <c r="G666" s="5">
        <v>66.400000000000006</v>
      </c>
      <c r="O666" s="7"/>
    </row>
    <row r="667" spans="1:15" x14ac:dyDescent="0.25">
      <c r="A667" t="s">
        <v>3482</v>
      </c>
      <c r="G667" s="5">
        <v>66.5</v>
      </c>
      <c r="O667" s="7"/>
    </row>
    <row r="668" spans="1:15" x14ac:dyDescent="0.25">
      <c r="A668" t="s">
        <v>3117</v>
      </c>
      <c r="G668" s="5">
        <v>66.599999999999994</v>
      </c>
      <c r="O668" s="7"/>
    </row>
    <row r="669" spans="1:15" x14ac:dyDescent="0.25">
      <c r="A669" t="s">
        <v>4616</v>
      </c>
      <c r="G669" s="5">
        <v>66.7</v>
      </c>
      <c r="O669" s="7"/>
    </row>
    <row r="670" spans="1:15" x14ac:dyDescent="0.25">
      <c r="A670" t="s">
        <v>2457</v>
      </c>
      <c r="G670" s="5">
        <v>66.8</v>
      </c>
      <c r="O670" s="7"/>
    </row>
    <row r="671" spans="1:15" x14ac:dyDescent="0.25">
      <c r="A671" t="s">
        <v>1872</v>
      </c>
      <c r="G671" s="5">
        <v>66.900000000000006</v>
      </c>
      <c r="O671" s="7"/>
    </row>
    <row r="672" spans="1:15" x14ac:dyDescent="0.25">
      <c r="A672" t="s">
        <v>619</v>
      </c>
      <c r="G672" s="5">
        <v>67</v>
      </c>
      <c r="O672" s="7"/>
    </row>
    <row r="673" spans="1:15" x14ac:dyDescent="0.25">
      <c r="A673" t="s">
        <v>5961</v>
      </c>
      <c r="G673" s="5">
        <v>67.099999999999994</v>
      </c>
      <c r="O673" s="7"/>
    </row>
    <row r="674" spans="1:15" x14ac:dyDescent="0.25">
      <c r="A674" t="s">
        <v>5958</v>
      </c>
      <c r="G674" s="5">
        <v>67.2</v>
      </c>
      <c r="O674" s="7"/>
    </row>
    <row r="675" spans="1:15" x14ac:dyDescent="0.25">
      <c r="A675" t="s">
        <v>4387</v>
      </c>
      <c r="G675" s="5">
        <v>67.3</v>
      </c>
      <c r="O675" s="7"/>
    </row>
    <row r="676" spans="1:15" x14ac:dyDescent="0.25">
      <c r="A676" t="s">
        <v>4388</v>
      </c>
      <c r="G676" s="5">
        <v>67.400000000000006</v>
      </c>
      <c r="O676" s="7"/>
    </row>
    <row r="677" spans="1:15" x14ac:dyDescent="0.25">
      <c r="A677" t="s">
        <v>3161</v>
      </c>
      <c r="G677" s="5">
        <v>67.5</v>
      </c>
      <c r="O677" s="7"/>
    </row>
    <row r="678" spans="1:15" x14ac:dyDescent="0.25">
      <c r="A678" t="s">
        <v>3164</v>
      </c>
      <c r="G678" s="5">
        <v>67.599999999999994</v>
      </c>
      <c r="O678" s="7"/>
    </row>
    <row r="679" spans="1:15" x14ac:dyDescent="0.25">
      <c r="A679" t="s">
        <v>3155</v>
      </c>
      <c r="G679" s="5">
        <v>67.7</v>
      </c>
      <c r="O679" s="7"/>
    </row>
    <row r="680" spans="1:15" x14ac:dyDescent="0.25">
      <c r="A680" t="s">
        <v>3160</v>
      </c>
      <c r="G680" s="5">
        <v>67.8</v>
      </c>
      <c r="O680" s="7"/>
    </row>
    <row r="681" spans="1:15" x14ac:dyDescent="0.25">
      <c r="A681" t="s">
        <v>3163</v>
      </c>
      <c r="G681" s="5">
        <v>67.900000000000006</v>
      </c>
      <c r="O681" s="7"/>
    </row>
    <row r="682" spans="1:15" x14ac:dyDescent="0.25">
      <c r="A682" t="s">
        <v>3159</v>
      </c>
      <c r="G682" s="5">
        <v>68</v>
      </c>
      <c r="O682" s="7"/>
    </row>
    <row r="683" spans="1:15" x14ac:dyDescent="0.25">
      <c r="A683" t="s">
        <v>3156</v>
      </c>
      <c r="G683" s="5">
        <v>68.099999999999994</v>
      </c>
      <c r="O683" s="7"/>
    </row>
    <row r="684" spans="1:15" x14ac:dyDescent="0.25">
      <c r="A684" t="s">
        <v>3165</v>
      </c>
      <c r="G684" s="5">
        <v>68.2</v>
      </c>
      <c r="O684" s="7"/>
    </row>
    <row r="685" spans="1:15" x14ac:dyDescent="0.25">
      <c r="A685" t="s">
        <v>3167</v>
      </c>
      <c r="G685" s="5">
        <v>68.3</v>
      </c>
      <c r="O685" s="7"/>
    </row>
    <row r="686" spans="1:15" x14ac:dyDescent="0.25">
      <c r="A686" t="s">
        <v>5973</v>
      </c>
      <c r="G686" s="5">
        <v>68.400000000000006</v>
      </c>
      <c r="O686" s="7"/>
    </row>
    <row r="687" spans="1:15" x14ac:dyDescent="0.25">
      <c r="A687" t="s">
        <v>3166</v>
      </c>
      <c r="G687" s="5">
        <v>68.5</v>
      </c>
      <c r="O687" s="7"/>
    </row>
    <row r="688" spans="1:15" x14ac:dyDescent="0.25">
      <c r="A688" t="s">
        <v>3162</v>
      </c>
      <c r="G688" s="5">
        <v>68.599999999999994</v>
      </c>
      <c r="O688" s="7"/>
    </row>
    <row r="689" spans="1:15" x14ac:dyDescent="0.25">
      <c r="A689" t="s">
        <v>3168</v>
      </c>
      <c r="G689" s="5">
        <v>68.7</v>
      </c>
      <c r="O689" s="7"/>
    </row>
    <row r="690" spans="1:15" x14ac:dyDescent="0.25">
      <c r="A690" t="s">
        <v>3154</v>
      </c>
      <c r="G690" s="5">
        <v>68.8</v>
      </c>
      <c r="O690" s="7"/>
    </row>
    <row r="691" spans="1:15" x14ac:dyDescent="0.25">
      <c r="A691" t="s">
        <v>3568</v>
      </c>
      <c r="G691" s="5">
        <v>68.900000000000006</v>
      </c>
      <c r="O691" s="7"/>
    </row>
    <row r="692" spans="1:15" x14ac:dyDescent="0.25">
      <c r="A692" t="s">
        <v>5199</v>
      </c>
      <c r="G692" s="5">
        <v>69</v>
      </c>
      <c r="O692" s="7"/>
    </row>
    <row r="693" spans="1:15" x14ac:dyDescent="0.25">
      <c r="A693" t="s">
        <v>4706</v>
      </c>
      <c r="G693" s="5">
        <v>69.099999999999994</v>
      </c>
      <c r="O693" s="7"/>
    </row>
    <row r="694" spans="1:15" x14ac:dyDescent="0.25">
      <c r="A694" t="s">
        <v>1034</v>
      </c>
      <c r="G694" s="5">
        <v>69.2</v>
      </c>
      <c r="O694" s="7"/>
    </row>
    <row r="695" spans="1:15" x14ac:dyDescent="0.25">
      <c r="A695" t="s">
        <v>4400</v>
      </c>
      <c r="G695" s="5">
        <v>69.3</v>
      </c>
      <c r="O695" s="7"/>
    </row>
    <row r="696" spans="1:15" x14ac:dyDescent="0.25">
      <c r="A696" t="s">
        <v>1032</v>
      </c>
      <c r="G696" s="5">
        <v>69.400000000000006</v>
      </c>
      <c r="O696" s="7"/>
    </row>
    <row r="697" spans="1:15" x14ac:dyDescent="0.25">
      <c r="A697" t="s">
        <v>1033</v>
      </c>
      <c r="G697" s="5">
        <v>69.5</v>
      </c>
      <c r="O697" s="7"/>
    </row>
    <row r="698" spans="1:15" x14ac:dyDescent="0.25">
      <c r="A698" t="s">
        <v>5951</v>
      </c>
      <c r="G698" s="5">
        <v>69.599999999999994</v>
      </c>
      <c r="O698" s="7"/>
    </row>
    <row r="699" spans="1:15" x14ac:dyDescent="0.25">
      <c r="A699" t="s">
        <v>513</v>
      </c>
      <c r="G699" s="5">
        <v>69.7</v>
      </c>
      <c r="O699" s="7"/>
    </row>
    <row r="700" spans="1:15" x14ac:dyDescent="0.25">
      <c r="A700" t="s">
        <v>4991</v>
      </c>
      <c r="G700" s="5">
        <v>69.8</v>
      </c>
      <c r="O700" s="7"/>
    </row>
    <row r="701" spans="1:15" x14ac:dyDescent="0.25">
      <c r="A701" t="s">
        <v>729</v>
      </c>
      <c r="G701" s="5">
        <v>69.900000000000006</v>
      </c>
      <c r="O701" s="7"/>
    </row>
    <row r="702" spans="1:15" x14ac:dyDescent="0.25">
      <c r="A702" t="s">
        <v>3781</v>
      </c>
      <c r="G702" s="5">
        <v>70</v>
      </c>
      <c r="O702" s="7"/>
    </row>
    <row r="703" spans="1:15" x14ac:dyDescent="0.25">
      <c r="A703" t="s">
        <v>3003</v>
      </c>
      <c r="G703" s="5">
        <v>70.099999999999994</v>
      </c>
      <c r="O703" s="7"/>
    </row>
    <row r="704" spans="1:15" x14ac:dyDescent="0.25">
      <c r="A704" t="s">
        <v>65</v>
      </c>
      <c r="G704" s="5">
        <v>70.2</v>
      </c>
      <c r="O704" s="7"/>
    </row>
    <row r="705" spans="1:15" x14ac:dyDescent="0.25">
      <c r="A705" t="s">
        <v>3256</v>
      </c>
      <c r="G705" s="5">
        <v>70.3</v>
      </c>
      <c r="O705" s="7"/>
    </row>
    <row r="706" spans="1:15" x14ac:dyDescent="0.25">
      <c r="A706" t="s">
        <v>4637</v>
      </c>
      <c r="G706" s="5">
        <v>70.400000000000006</v>
      </c>
      <c r="O706" s="7"/>
    </row>
    <row r="707" spans="1:15" x14ac:dyDescent="0.25">
      <c r="A707" t="s">
        <v>635</v>
      </c>
      <c r="G707" s="5">
        <v>70.5</v>
      </c>
      <c r="O707" s="7"/>
    </row>
    <row r="708" spans="1:15" x14ac:dyDescent="0.25">
      <c r="A708" t="s">
        <v>63</v>
      </c>
      <c r="G708" s="5">
        <v>70.599999999999994</v>
      </c>
      <c r="O708" s="7"/>
    </row>
    <row r="709" spans="1:15" x14ac:dyDescent="0.25">
      <c r="A709" t="s">
        <v>5262</v>
      </c>
      <c r="G709" s="5">
        <v>70.7</v>
      </c>
      <c r="O709" s="7"/>
    </row>
    <row r="710" spans="1:15" x14ac:dyDescent="0.25">
      <c r="A710" t="s">
        <v>4488</v>
      </c>
      <c r="G710" s="5">
        <v>70.8</v>
      </c>
      <c r="O710" s="7"/>
    </row>
    <row r="711" spans="1:15" x14ac:dyDescent="0.25">
      <c r="A711" t="s">
        <v>2247</v>
      </c>
      <c r="G711" s="5">
        <v>70.900000000000006</v>
      </c>
      <c r="O711" s="7"/>
    </row>
    <row r="712" spans="1:15" x14ac:dyDescent="0.25">
      <c r="A712" t="s">
        <v>4905</v>
      </c>
      <c r="G712" s="5">
        <v>71</v>
      </c>
      <c r="O712" s="7"/>
    </row>
    <row r="713" spans="1:15" x14ac:dyDescent="0.25">
      <c r="A713" t="s">
        <v>2136</v>
      </c>
      <c r="G713" s="5">
        <v>71.099999999999994</v>
      </c>
      <c r="O713" s="7"/>
    </row>
    <row r="714" spans="1:15" x14ac:dyDescent="0.25">
      <c r="A714" t="s">
        <v>1553</v>
      </c>
      <c r="G714" s="5">
        <v>71.2</v>
      </c>
      <c r="O714" s="7"/>
    </row>
    <row r="715" spans="1:15" x14ac:dyDescent="0.25">
      <c r="A715" t="s">
        <v>2155</v>
      </c>
      <c r="G715" s="5">
        <v>71.3</v>
      </c>
      <c r="O715" s="7"/>
    </row>
    <row r="716" spans="1:15" x14ac:dyDescent="0.25">
      <c r="A716" t="s">
        <v>2494</v>
      </c>
      <c r="G716" s="5">
        <v>71.400000000000006</v>
      </c>
      <c r="O716" s="7"/>
    </row>
    <row r="717" spans="1:15" x14ac:dyDescent="0.25">
      <c r="A717" t="s">
        <v>2899</v>
      </c>
      <c r="G717" s="5">
        <v>71.5</v>
      </c>
      <c r="O717" s="7"/>
    </row>
    <row r="718" spans="1:15" x14ac:dyDescent="0.25">
      <c r="A718" t="s">
        <v>3782</v>
      </c>
      <c r="G718" s="5">
        <v>71.599999999999994</v>
      </c>
      <c r="O718" s="7"/>
    </row>
    <row r="719" spans="1:15" x14ac:dyDescent="0.25">
      <c r="A719" t="s">
        <v>2370</v>
      </c>
      <c r="G719" s="5">
        <v>71.7</v>
      </c>
      <c r="O719" s="7"/>
    </row>
    <row r="720" spans="1:15" x14ac:dyDescent="0.25">
      <c r="A720" t="s">
        <v>4272</v>
      </c>
      <c r="G720" s="5">
        <v>71.8</v>
      </c>
      <c r="O720" s="7"/>
    </row>
    <row r="721" spans="1:15" x14ac:dyDescent="0.25">
      <c r="A721" t="s">
        <v>2727</v>
      </c>
      <c r="G721" s="5">
        <v>71.900000000000006</v>
      </c>
      <c r="O721" s="7"/>
    </row>
    <row r="722" spans="1:15" x14ac:dyDescent="0.25">
      <c r="A722" t="s">
        <v>2114</v>
      </c>
      <c r="G722" s="5">
        <v>72</v>
      </c>
      <c r="O722" s="7"/>
    </row>
    <row r="723" spans="1:15" x14ac:dyDescent="0.25">
      <c r="A723" t="s">
        <v>2941</v>
      </c>
      <c r="G723" s="5">
        <v>72.099999999999994</v>
      </c>
      <c r="O723" s="7"/>
    </row>
    <row r="724" spans="1:15" x14ac:dyDescent="0.25">
      <c r="A724" t="s">
        <v>4398</v>
      </c>
      <c r="G724" s="5">
        <v>72.2</v>
      </c>
      <c r="O724" s="7"/>
    </row>
    <row r="725" spans="1:15" x14ac:dyDescent="0.25">
      <c r="A725" t="s">
        <v>3169</v>
      </c>
      <c r="G725" s="5">
        <v>72.3</v>
      </c>
      <c r="O725" s="7"/>
    </row>
    <row r="726" spans="1:15" x14ac:dyDescent="0.25">
      <c r="A726" t="s">
        <v>1691</v>
      </c>
      <c r="G726" s="5">
        <v>72.400000000000006</v>
      </c>
      <c r="O726" s="7"/>
    </row>
    <row r="727" spans="1:15" x14ac:dyDescent="0.25">
      <c r="A727" t="s">
        <v>1960</v>
      </c>
      <c r="G727" s="5">
        <v>72.5</v>
      </c>
      <c r="O727" s="7"/>
    </row>
    <row r="728" spans="1:15" x14ac:dyDescent="0.25">
      <c r="A728" t="s">
        <v>5320</v>
      </c>
      <c r="G728" s="5">
        <v>72.599999999999994</v>
      </c>
      <c r="O728" s="7"/>
    </row>
    <row r="729" spans="1:15" x14ac:dyDescent="0.25">
      <c r="A729" t="s">
        <v>2159</v>
      </c>
      <c r="G729" s="5">
        <v>72.7</v>
      </c>
      <c r="O729" s="7"/>
    </row>
    <row r="730" spans="1:15" x14ac:dyDescent="0.25">
      <c r="A730" t="s">
        <v>281</v>
      </c>
      <c r="G730" s="5">
        <v>72.8</v>
      </c>
      <c r="O730" s="7"/>
    </row>
    <row r="731" spans="1:15" x14ac:dyDescent="0.25">
      <c r="A731" t="s">
        <v>930</v>
      </c>
      <c r="G731" s="5">
        <v>72.900000000000006</v>
      </c>
      <c r="O731" s="7"/>
    </row>
    <row r="732" spans="1:15" x14ac:dyDescent="0.25">
      <c r="A732" t="s">
        <v>2505</v>
      </c>
      <c r="G732" s="5">
        <v>73</v>
      </c>
      <c r="O732" s="7"/>
    </row>
    <row r="733" spans="1:15" x14ac:dyDescent="0.25">
      <c r="A733" t="s">
        <v>5042</v>
      </c>
      <c r="G733" s="5">
        <v>73.099999999999994</v>
      </c>
      <c r="O733" s="7"/>
    </row>
    <row r="734" spans="1:15" x14ac:dyDescent="0.25">
      <c r="A734" t="s">
        <v>5039</v>
      </c>
      <c r="G734" s="5">
        <v>73.2</v>
      </c>
      <c r="O734" s="7"/>
    </row>
    <row r="735" spans="1:15" x14ac:dyDescent="0.25">
      <c r="A735" t="s">
        <v>4751</v>
      </c>
      <c r="G735" s="5">
        <v>73.3</v>
      </c>
      <c r="O735" s="7"/>
    </row>
    <row r="736" spans="1:15" x14ac:dyDescent="0.25">
      <c r="A736" t="s">
        <v>1554</v>
      </c>
      <c r="G736" s="5">
        <v>73.400000000000006</v>
      </c>
      <c r="O736" s="7"/>
    </row>
    <row r="737" spans="1:15" x14ac:dyDescent="0.25">
      <c r="A737" t="s">
        <v>3734</v>
      </c>
      <c r="G737" s="5">
        <v>73.5</v>
      </c>
      <c r="O737" s="7"/>
    </row>
    <row r="738" spans="1:15" x14ac:dyDescent="0.25">
      <c r="A738" t="s">
        <v>115</v>
      </c>
      <c r="G738" s="5">
        <v>73.599999999999994</v>
      </c>
      <c r="O738" s="7"/>
    </row>
    <row r="739" spans="1:15" x14ac:dyDescent="0.25">
      <c r="A739" t="s">
        <v>2896</v>
      </c>
      <c r="G739" s="5">
        <v>73.7</v>
      </c>
      <c r="O739" s="7"/>
    </row>
    <row r="740" spans="1:15" x14ac:dyDescent="0.25">
      <c r="A740" t="s">
        <v>1851</v>
      </c>
      <c r="G740" s="5">
        <v>73.8</v>
      </c>
      <c r="O740" s="7"/>
    </row>
    <row r="741" spans="1:15" x14ac:dyDescent="0.25">
      <c r="A741" t="s">
        <v>3381</v>
      </c>
      <c r="G741" s="5">
        <v>73.900000000000006</v>
      </c>
      <c r="O741" s="7"/>
    </row>
    <row r="742" spans="1:15" x14ac:dyDescent="0.25">
      <c r="A742" t="s">
        <v>263</v>
      </c>
      <c r="G742" s="5">
        <v>74</v>
      </c>
      <c r="O742" s="7"/>
    </row>
    <row r="743" spans="1:15" x14ac:dyDescent="0.25">
      <c r="A743" t="s">
        <v>2175</v>
      </c>
      <c r="G743" s="5">
        <v>74.099999999999994</v>
      </c>
      <c r="O743" s="7"/>
    </row>
    <row r="744" spans="1:15" x14ac:dyDescent="0.25">
      <c r="A744" t="s">
        <v>3222</v>
      </c>
      <c r="G744" s="5">
        <v>74.2</v>
      </c>
      <c r="O744" s="7"/>
    </row>
    <row r="745" spans="1:15" x14ac:dyDescent="0.25">
      <c r="A745" t="s">
        <v>4837</v>
      </c>
      <c r="G745" s="5">
        <v>74.3</v>
      </c>
      <c r="O745" s="7"/>
    </row>
    <row r="746" spans="1:15" x14ac:dyDescent="0.25">
      <c r="A746" t="s">
        <v>4838</v>
      </c>
      <c r="G746" s="5">
        <v>74.400000000000006</v>
      </c>
      <c r="O746" s="7"/>
    </row>
    <row r="747" spans="1:15" x14ac:dyDescent="0.25">
      <c r="A747" t="s">
        <v>4841</v>
      </c>
      <c r="G747" s="5">
        <v>74.5</v>
      </c>
      <c r="O747" s="7"/>
    </row>
    <row r="748" spans="1:15" x14ac:dyDescent="0.25">
      <c r="A748" t="s">
        <v>2511</v>
      </c>
      <c r="G748" s="5">
        <v>74.599999999999994</v>
      </c>
      <c r="O748" s="7"/>
    </row>
    <row r="749" spans="1:15" x14ac:dyDescent="0.25">
      <c r="A749" t="s">
        <v>684</v>
      </c>
      <c r="G749" s="5">
        <v>74.7</v>
      </c>
      <c r="O749" s="7"/>
    </row>
    <row r="750" spans="1:15" x14ac:dyDescent="0.25">
      <c r="A750" t="s">
        <v>3606</v>
      </c>
      <c r="G750" s="5">
        <v>74.8</v>
      </c>
      <c r="O750" s="7"/>
    </row>
    <row r="751" spans="1:15" x14ac:dyDescent="0.25">
      <c r="A751" t="s">
        <v>725</v>
      </c>
      <c r="G751" s="5">
        <v>74.900000000000006</v>
      </c>
      <c r="O751" s="7"/>
    </row>
    <row r="752" spans="1:15" x14ac:dyDescent="0.25">
      <c r="A752" t="s">
        <v>935</v>
      </c>
      <c r="G752" s="5">
        <v>75</v>
      </c>
      <c r="O752" s="7"/>
    </row>
    <row r="753" spans="1:15" x14ac:dyDescent="0.25">
      <c r="A753" t="s">
        <v>737</v>
      </c>
      <c r="G753" s="5">
        <v>75.099999999999994</v>
      </c>
      <c r="O753" s="7"/>
    </row>
    <row r="754" spans="1:15" x14ac:dyDescent="0.25">
      <c r="A754" t="s">
        <v>936</v>
      </c>
      <c r="G754" s="5">
        <v>75.2</v>
      </c>
      <c r="O754" s="7"/>
    </row>
    <row r="755" spans="1:15" x14ac:dyDescent="0.25">
      <c r="A755" t="s">
        <v>673</v>
      </c>
      <c r="G755" s="5">
        <v>75.3</v>
      </c>
      <c r="O755" s="7"/>
    </row>
    <row r="756" spans="1:15" x14ac:dyDescent="0.25">
      <c r="A756" t="s">
        <v>2015</v>
      </c>
      <c r="G756" s="5">
        <v>75.400000000000006</v>
      </c>
      <c r="O756" s="7"/>
    </row>
    <row r="757" spans="1:15" x14ac:dyDescent="0.25">
      <c r="A757" t="s">
        <v>614</v>
      </c>
      <c r="G757" s="5">
        <v>75.5</v>
      </c>
      <c r="O757" s="7"/>
    </row>
    <row r="758" spans="1:15" x14ac:dyDescent="0.25">
      <c r="A758" t="s">
        <v>1980</v>
      </c>
      <c r="G758" s="5">
        <v>75.599999999999994</v>
      </c>
      <c r="O758" s="7"/>
    </row>
    <row r="759" spans="1:15" x14ac:dyDescent="0.25">
      <c r="A759" t="s">
        <v>631</v>
      </c>
      <c r="G759" s="5">
        <v>75.7</v>
      </c>
      <c r="O759" s="7"/>
    </row>
    <row r="760" spans="1:15" x14ac:dyDescent="0.25">
      <c r="A760" t="s">
        <v>620</v>
      </c>
      <c r="G760" s="5">
        <v>75.8</v>
      </c>
      <c r="O760" s="7"/>
    </row>
    <row r="761" spans="1:15" x14ac:dyDescent="0.25">
      <c r="A761" t="s">
        <v>4214</v>
      </c>
      <c r="G761" s="5">
        <v>75.900000000000006</v>
      </c>
      <c r="O761" s="7"/>
    </row>
    <row r="762" spans="1:15" x14ac:dyDescent="0.25">
      <c r="A762" t="s">
        <v>5137</v>
      </c>
      <c r="G762" s="5">
        <v>76</v>
      </c>
      <c r="O762" s="7"/>
    </row>
    <row r="763" spans="1:15" x14ac:dyDescent="0.25">
      <c r="A763" t="s">
        <v>2500</v>
      </c>
      <c r="G763" s="5">
        <v>76.099999999999994</v>
      </c>
      <c r="O763" s="7"/>
    </row>
    <row r="764" spans="1:15" x14ac:dyDescent="0.25">
      <c r="A764" t="s">
        <v>674</v>
      </c>
      <c r="G764" s="5">
        <v>76.2</v>
      </c>
      <c r="O764" s="7"/>
    </row>
    <row r="765" spans="1:15" x14ac:dyDescent="0.25">
      <c r="A765" t="s">
        <v>926</v>
      </c>
      <c r="G765" s="5">
        <v>76.3</v>
      </c>
      <c r="O765" s="7"/>
    </row>
    <row r="766" spans="1:15" x14ac:dyDescent="0.25">
      <c r="A766" t="s">
        <v>2711</v>
      </c>
      <c r="G766" s="5">
        <v>76.400000000000006</v>
      </c>
      <c r="O766" s="7"/>
    </row>
    <row r="767" spans="1:15" x14ac:dyDescent="0.25">
      <c r="A767" t="s">
        <v>2533</v>
      </c>
      <c r="G767" s="5">
        <v>76.5</v>
      </c>
      <c r="O767" s="7"/>
    </row>
    <row r="768" spans="1:15" x14ac:dyDescent="0.25">
      <c r="A768" t="s">
        <v>621</v>
      </c>
      <c r="G768" s="5">
        <v>76.599999999999994</v>
      </c>
      <c r="O768" s="7"/>
    </row>
    <row r="769" spans="1:15" x14ac:dyDescent="0.25">
      <c r="A769" t="s">
        <v>2900</v>
      </c>
      <c r="G769" s="5">
        <v>76.7</v>
      </c>
      <c r="O769" s="7"/>
    </row>
    <row r="770" spans="1:15" x14ac:dyDescent="0.25">
      <c r="A770" t="s">
        <v>5524</v>
      </c>
      <c r="G770" s="5">
        <v>76.8</v>
      </c>
      <c r="O770" s="7"/>
    </row>
    <row r="771" spans="1:15" x14ac:dyDescent="0.25">
      <c r="A771" t="s">
        <v>197</v>
      </c>
      <c r="G771" s="5">
        <v>76.900000000000006</v>
      </c>
      <c r="O771" s="7"/>
    </row>
    <row r="772" spans="1:15" x14ac:dyDescent="0.25">
      <c r="A772" t="s">
        <v>2532</v>
      </c>
      <c r="G772" s="5">
        <v>77</v>
      </c>
      <c r="O772" s="7"/>
    </row>
    <row r="773" spans="1:15" x14ac:dyDescent="0.25">
      <c r="A773" t="s">
        <v>2522</v>
      </c>
      <c r="G773" s="5">
        <v>77.099999999999994</v>
      </c>
      <c r="O773" s="7"/>
    </row>
    <row r="774" spans="1:15" x14ac:dyDescent="0.25">
      <c r="A774" t="s">
        <v>491</v>
      </c>
      <c r="G774" s="5">
        <v>77.2</v>
      </c>
      <c r="O774" s="7"/>
    </row>
    <row r="775" spans="1:15" x14ac:dyDescent="0.25">
      <c r="A775" t="s">
        <v>5272</v>
      </c>
      <c r="G775" s="5">
        <v>77.3</v>
      </c>
      <c r="O775" s="7"/>
    </row>
    <row r="776" spans="1:15" x14ac:dyDescent="0.25">
      <c r="A776" t="s">
        <v>2844</v>
      </c>
      <c r="G776" s="5">
        <v>77.400000000000006</v>
      </c>
      <c r="O776" s="7"/>
    </row>
    <row r="777" spans="1:15" x14ac:dyDescent="0.25">
      <c r="A777" t="s">
        <v>740</v>
      </c>
      <c r="G777" s="5">
        <v>77.5</v>
      </c>
      <c r="O777" s="7"/>
    </row>
    <row r="778" spans="1:15" x14ac:dyDescent="0.25">
      <c r="A778" t="s">
        <v>727</v>
      </c>
      <c r="G778" s="5">
        <v>77.599999999999994</v>
      </c>
      <c r="O778" s="7"/>
    </row>
    <row r="779" spans="1:15" x14ac:dyDescent="0.25">
      <c r="A779" t="s">
        <v>119</v>
      </c>
      <c r="G779" s="5">
        <v>77.7</v>
      </c>
      <c r="O779" s="7"/>
    </row>
    <row r="780" spans="1:15" x14ac:dyDescent="0.25">
      <c r="A780" t="s">
        <v>2525</v>
      </c>
      <c r="G780" s="5">
        <v>77.8</v>
      </c>
      <c r="O780" s="7"/>
    </row>
    <row r="781" spans="1:15" x14ac:dyDescent="0.25">
      <c r="A781" t="s">
        <v>3451</v>
      </c>
      <c r="G781" s="5">
        <v>77.900000000000006</v>
      </c>
      <c r="O781" s="7"/>
    </row>
    <row r="782" spans="1:15" x14ac:dyDescent="0.25">
      <c r="A782" t="s">
        <v>5563</v>
      </c>
      <c r="G782" s="5">
        <v>78</v>
      </c>
      <c r="O782" s="7"/>
    </row>
    <row r="783" spans="1:15" x14ac:dyDescent="0.25">
      <c r="A783" t="s">
        <v>2007</v>
      </c>
      <c r="G783" s="5">
        <v>78.099999999999994</v>
      </c>
      <c r="O783" s="7"/>
    </row>
    <row r="784" spans="1:15" x14ac:dyDescent="0.25">
      <c r="A784" t="s">
        <v>1257</v>
      </c>
      <c r="G784" s="5">
        <v>78.2</v>
      </c>
      <c r="O784" s="7"/>
    </row>
    <row r="785" spans="1:15" x14ac:dyDescent="0.25">
      <c r="A785" t="s">
        <v>417</v>
      </c>
      <c r="G785" s="5">
        <v>78.3</v>
      </c>
      <c r="O785" s="7"/>
    </row>
    <row r="786" spans="1:15" x14ac:dyDescent="0.25">
      <c r="A786" t="s">
        <v>5109</v>
      </c>
      <c r="G786" s="5">
        <v>78.400000000000006</v>
      </c>
      <c r="O786" s="7"/>
    </row>
    <row r="787" spans="1:15" x14ac:dyDescent="0.25">
      <c r="A787" t="s">
        <v>4223</v>
      </c>
      <c r="G787" s="5">
        <v>78.5</v>
      </c>
      <c r="O787" s="7"/>
    </row>
    <row r="788" spans="1:15" x14ac:dyDescent="0.25">
      <c r="A788" t="s">
        <v>218</v>
      </c>
      <c r="G788" s="5">
        <v>78.599999999999994</v>
      </c>
      <c r="O788" s="7"/>
    </row>
    <row r="789" spans="1:15" x14ac:dyDescent="0.25">
      <c r="A789" t="s">
        <v>2019</v>
      </c>
      <c r="G789" s="5">
        <v>78.7</v>
      </c>
      <c r="O789" s="7"/>
    </row>
    <row r="790" spans="1:15" x14ac:dyDescent="0.25">
      <c r="A790" t="s">
        <v>1292</v>
      </c>
      <c r="G790" s="5">
        <v>78.8</v>
      </c>
      <c r="O790" s="7"/>
    </row>
    <row r="791" spans="1:15" x14ac:dyDescent="0.25">
      <c r="A791" t="s">
        <v>5290</v>
      </c>
      <c r="G791" s="5">
        <v>78.900000000000006</v>
      </c>
      <c r="O791" s="7"/>
    </row>
    <row r="792" spans="1:15" x14ac:dyDescent="0.25">
      <c r="A792" t="s">
        <v>679</v>
      </c>
      <c r="G792" s="5">
        <v>79</v>
      </c>
      <c r="O792" s="7"/>
    </row>
    <row r="793" spans="1:15" x14ac:dyDescent="0.25">
      <c r="A793" t="s">
        <v>4974</v>
      </c>
      <c r="G793" s="5">
        <v>79.099999999999994</v>
      </c>
      <c r="O793" s="7"/>
    </row>
    <row r="794" spans="1:15" x14ac:dyDescent="0.25">
      <c r="A794" t="s">
        <v>5242</v>
      </c>
      <c r="G794" s="5">
        <v>79.2</v>
      </c>
      <c r="O794" s="7"/>
    </row>
    <row r="795" spans="1:15" x14ac:dyDescent="0.25">
      <c r="A795" t="s">
        <v>436</v>
      </c>
      <c r="G795" s="5">
        <v>79.3</v>
      </c>
      <c r="O795" s="7"/>
    </row>
    <row r="796" spans="1:15" x14ac:dyDescent="0.25">
      <c r="A796" t="s">
        <v>166</v>
      </c>
      <c r="G796" s="5">
        <v>79.400000000000006</v>
      </c>
      <c r="O796" s="7"/>
    </row>
    <row r="797" spans="1:15" x14ac:dyDescent="0.25">
      <c r="A797" t="s">
        <v>3514</v>
      </c>
      <c r="G797" s="5">
        <v>79.5</v>
      </c>
      <c r="O797" s="7"/>
    </row>
    <row r="798" spans="1:15" x14ac:dyDescent="0.25">
      <c r="A798" t="s">
        <v>2930</v>
      </c>
      <c r="G798" s="5">
        <v>79.599999999999994</v>
      </c>
      <c r="O798" s="7"/>
    </row>
    <row r="799" spans="1:15" x14ac:dyDescent="0.25">
      <c r="A799" t="s">
        <v>1037</v>
      </c>
      <c r="G799" s="5">
        <v>79.7</v>
      </c>
      <c r="O799" s="7"/>
    </row>
    <row r="800" spans="1:15" x14ac:dyDescent="0.25">
      <c r="A800" t="s">
        <v>1213</v>
      </c>
      <c r="G800" s="5">
        <v>79.8</v>
      </c>
      <c r="O800" s="7"/>
    </row>
    <row r="801" spans="1:15" x14ac:dyDescent="0.25">
      <c r="A801" t="s">
        <v>2893</v>
      </c>
      <c r="G801" s="5">
        <v>79.900000000000006</v>
      </c>
      <c r="O801" s="7"/>
    </row>
    <row r="802" spans="1:15" x14ac:dyDescent="0.25">
      <c r="A802" t="s">
        <v>3849</v>
      </c>
      <c r="G802" s="5">
        <v>80</v>
      </c>
      <c r="O802" s="7"/>
    </row>
    <row r="803" spans="1:15" x14ac:dyDescent="0.25">
      <c r="A803" t="s">
        <v>2725</v>
      </c>
      <c r="G803" s="5">
        <v>80.099999999999994</v>
      </c>
      <c r="O803" s="7"/>
    </row>
    <row r="804" spans="1:15" x14ac:dyDescent="0.25">
      <c r="A804" t="s">
        <v>580</v>
      </c>
      <c r="G804" s="5">
        <v>80.2</v>
      </c>
      <c r="O804" s="7"/>
    </row>
    <row r="805" spans="1:15" x14ac:dyDescent="0.25">
      <c r="A805" t="s">
        <v>2591</v>
      </c>
      <c r="G805" s="5">
        <v>80.3</v>
      </c>
      <c r="O805" s="7"/>
    </row>
    <row r="806" spans="1:15" x14ac:dyDescent="0.25">
      <c r="A806" t="s">
        <v>2883</v>
      </c>
      <c r="G806" s="5">
        <v>80.400000000000006</v>
      </c>
      <c r="O806" s="7"/>
    </row>
    <row r="807" spans="1:15" x14ac:dyDescent="0.25">
      <c r="A807" t="s">
        <v>2851</v>
      </c>
      <c r="G807" s="5">
        <v>80.5</v>
      </c>
      <c r="O807" s="7"/>
    </row>
    <row r="808" spans="1:15" x14ac:dyDescent="0.25">
      <c r="A808" t="s">
        <v>2912</v>
      </c>
      <c r="G808" s="5">
        <v>80.599999999999994</v>
      </c>
      <c r="O808" s="7"/>
    </row>
    <row r="809" spans="1:15" x14ac:dyDescent="0.25">
      <c r="A809" t="s">
        <v>2937</v>
      </c>
      <c r="G809" s="5">
        <v>80.7</v>
      </c>
      <c r="O809" s="7"/>
    </row>
    <row r="810" spans="1:15" x14ac:dyDescent="0.25">
      <c r="A810" t="s">
        <v>4683</v>
      </c>
      <c r="G810" s="5">
        <v>80.8</v>
      </c>
      <c r="O810" s="7"/>
    </row>
    <row r="811" spans="1:15" x14ac:dyDescent="0.25">
      <c r="A811" t="s">
        <v>4071</v>
      </c>
      <c r="G811" s="5">
        <v>80.900000000000006</v>
      </c>
      <c r="O811" s="7"/>
    </row>
    <row r="812" spans="1:15" x14ac:dyDescent="0.25">
      <c r="A812" t="s">
        <v>4368</v>
      </c>
      <c r="G812" s="5">
        <v>81</v>
      </c>
      <c r="O812" s="7"/>
    </row>
    <row r="813" spans="1:15" x14ac:dyDescent="0.25">
      <c r="A813" t="s">
        <v>5959</v>
      </c>
      <c r="G813" s="5">
        <v>81.099999999999994</v>
      </c>
      <c r="O813" s="7"/>
    </row>
    <row r="814" spans="1:15" x14ac:dyDescent="0.25">
      <c r="A814" t="s">
        <v>3326</v>
      </c>
      <c r="G814" s="5">
        <v>81.2</v>
      </c>
      <c r="O814" s="7"/>
    </row>
    <row r="815" spans="1:15" x14ac:dyDescent="0.25">
      <c r="A815" t="s">
        <v>366</v>
      </c>
      <c r="G815" s="5">
        <v>81.3</v>
      </c>
      <c r="O815" s="7"/>
    </row>
    <row r="816" spans="1:15" x14ac:dyDescent="0.25">
      <c r="A816" t="s">
        <v>507</v>
      </c>
      <c r="G816" s="5">
        <v>81.400000000000006</v>
      </c>
      <c r="O816" s="7"/>
    </row>
    <row r="817" spans="1:15" x14ac:dyDescent="0.25">
      <c r="A817" t="s">
        <v>2163</v>
      </c>
      <c r="G817" s="5">
        <v>81.5</v>
      </c>
      <c r="O817" s="7"/>
    </row>
    <row r="818" spans="1:15" x14ac:dyDescent="0.25">
      <c r="A818" t="s">
        <v>2888</v>
      </c>
      <c r="G818" s="5">
        <v>81.599999999999994</v>
      </c>
      <c r="O818" s="7"/>
    </row>
    <row r="819" spans="1:15" x14ac:dyDescent="0.25">
      <c r="A819" t="s">
        <v>5257</v>
      </c>
      <c r="G819" s="5">
        <v>81.7</v>
      </c>
      <c r="O819" s="7"/>
    </row>
    <row r="820" spans="1:15" x14ac:dyDescent="0.25">
      <c r="A820" t="s">
        <v>88</v>
      </c>
      <c r="G820" s="5">
        <v>81.8</v>
      </c>
      <c r="O820" s="7"/>
    </row>
    <row r="821" spans="1:15" x14ac:dyDescent="0.25">
      <c r="A821" t="s">
        <v>3546</v>
      </c>
      <c r="G821" s="5">
        <v>81.900000000000006</v>
      </c>
      <c r="O821" s="7"/>
    </row>
    <row r="822" spans="1:15" x14ac:dyDescent="0.25">
      <c r="A822" t="s">
        <v>2948</v>
      </c>
      <c r="G822" s="5">
        <v>82</v>
      </c>
      <c r="O822" s="7"/>
    </row>
    <row r="823" spans="1:15" x14ac:dyDescent="0.25">
      <c r="A823" t="s">
        <v>127</v>
      </c>
      <c r="G823" s="5">
        <v>82.1</v>
      </c>
      <c r="O823" s="7"/>
    </row>
    <row r="824" spans="1:15" x14ac:dyDescent="0.25">
      <c r="A824" t="s">
        <v>518</v>
      </c>
      <c r="G824" s="5">
        <v>82.2</v>
      </c>
      <c r="O824" s="7"/>
    </row>
    <row r="825" spans="1:15" x14ac:dyDescent="0.25">
      <c r="A825" t="s">
        <v>1596</v>
      </c>
      <c r="G825" s="5">
        <v>82.3</v>
      </c>
      <c r="O825" s="7"/>
    </row>
    <row r="826" spans="1:15" x14ac:dyDescent="0.25">
      <c r="A826" t="s">
        <v>2407</v>
      </c>
      <c r="G826" s="5">
        <v>82.4</v>
      </c>
      <c r="O826" s="7"/>
    </row>
    <row r="827" spans="1:15" x14ac:dyDescent="0.25">
      <c r="A827" t="s">
        <v>3357</v>
      </c>
      <c r="G827" s="5">
        <v>82.5</v>
      </c>
      <c r="O827" s="7"/>
    </row>
    <row r="828" spans="1:15" x14ac:dyDescent="0.25">
      <c r="A828" t="s">
        <v>3442</v>
      </c>
      <c r="G828" s="5">
        <v>82.6</v>
      </c>
      <c r="O828" s="7"/>
    </row>
    <row r="829" spans="1:15" x14ac:dyDescent="0.25">
      <c r="A829" t="s">
        <v>1764</v>
      </c>
      <c r="G829" s="5">
        <v>82.7</v>
      </c>
      <c r="O829" s="7"/>
    </row>
    <row r="830" spans="1:15" x14ac:dyDescent="0.25">
      <c r="A830" t="s">
        <v>3239</v>
      </c>
      <c r="G830" s="5">
        <v>82.8</v>
      </c>
      <c r="O830" s="7"/>
    </row>
    <row r="831" spans="1:15" x14ac:dyDescent="0.25">
      <c r="A831" t="s">
        <v>2448</v>
      </c>
      <c r="G831" s="5">
        <v>82.9</v>
      </c>
      <c r="O831" s="7"/>
    </row>
    <row r="832" spans="1:15" x14ac:dyDescent="0.25">
      <c r="A832" t="s">
        <v>4165</v>
      </c>
      <c r="G832" s="5">
        <v>83</v>
      </c>
      <c r="O832" s="7"/>
    </row>
    <row r="833" spans="1:15" x14ac:dyDescent="0.25">
      <c r="A833" t="s">
        <v>3476</v>
      </c>
      <c r="G833" s="5">
        <v>83.1</v>
      </c>
      <c r="O833" s="7"/>
    </row>
    <row r="834" spans="1:15" x14ac:dyDescent="0.25">
      <c r="A834" t="s">
        <v>5475</v>
      </c>
      <c r="G834" s="5">
        <v>83.2</v>
      </c>
      <c r="O834" s="7"/>
    </row>
    <row r="835" spans="1:15" x14ac:dyDescent="0.25">
      <c r="A835" t="s">
        <v>5059</v>
      </c>
      <c r="G835" s="5">
        <v>83.3</v>
      </c>
      <c r="O835" s="7"/>
    </row>
    <row r="836" spans="1:15" x14ac:dyDescent="0.25">
      <c r="A836" t="s">
        <v>5324</v>
      </c>
      <c r="G836" s="5">
        <v>83.4</v>
      </c>
      <c r="O836" s="7"/>
    </row>
    <row r="837" spans="1:15" x14ac:dyDescent="0.25">
      <c r="A837" t="s">
        <v>4643</v>
      </c>
      <c r="G837" s="5">
        <v>83.5</v>
      </c>
      <c r="O837" s="7"/>
    </row>
    <row r="838" spans="1:15" x14ac:dyDescent="0.25">
      <c r="A838" t="s">
        <v>623</v>
      </c>
      <c r="G838" s="5">
        <v>83.6</v>
      </c>
      <c r="O838" s="7"/>
    </row>
    <row r="839" spans="1:15" x14ac:dyDescent="0.25">
      <c r="A839" t="s">
        <v>4641</v>
      </c>
      <c r="G839" s="5">
        <v>83.7</v>
      </c>
      <c r="O839" s="7"/>
    </row>
    <row r="840" spans="1:15" x14ac:dyDescent="0.25">
      <c r="A840" t="s">
        <v>5196</v>
      </c>
      <c r="G840" s="5">
        <v>83.8</v>
      </c>
      <c r="O840" s="7"/>
    </row>
    <row r="841" spans="1:15" x14ac:dyDescent="0.25">
      <c r="A841" t="s">
        <v>2958</v>
      </c>
      <c r="G841" s="5">
        <v>83.9</v>
      </c>
      <c r="O841" s="7"/>
    </row>
    <row r="842" spans="1:15" x14ac:dyDescent="0.25">
      <c r="A842" t="s">
        <v>370</v>
      </c>
      <c r="G842" s="5">
        <v>84</v>
      </c>
      <c r="O842" s="7"/>
    </row>
    <row r="843" spans="1:15" x14ac:dyDescent="0.25">
      <c r="A843" t="s">
        <v>2284</v>
      </c>
      <c r="G843" s="5">
        <v>84.1</v>
      </c>
      <c r="O843" s="7"/>
    </row>
    <row r="844" spans="1:15" x14ac:dyDescent="0.25">
      <c r="A844" t="s">
        <v>5806</v>
      </c>
      <c r="G844" s="5">
        <v>84.2</v>
      </c>
      <c r="O844" s="7"/>
    </row>
    <row r="845" spans="1:15" x14ac:dyDescent="0.25">
      <c r="A845" t="s">
        <v>1592</v>
      </c>
      <c r="G845" s="5">
        <v>84.3</v>
      </c>
      <c r="O845" s="7"/>
    </row>
    <row r="846" spans="1:15" x14ac:dyDescent="0.25">
      <c r="A846" t="s">
        <v>5216</v>
      </c>
      <c r="G846" s="5">
        <v>84.4</v>
      </c>
      <c r="O846" s="7"/>
    </row>
    <row r="847" spans="1:15" x14ac:dyDescent="0.25">
      <c r="A847" t="s">
        <v>5659</v>
      </c>
      <c r="G847" s="5">
        <v>84.5</v>
      </c>
      <c r="O847" s="7"/>
    </row>
    <row r="848" spans="1:15" x14ac:dyDescent="0.25">
      <c r="A848" t="s">
        <v>5752</v>
      </c>
      <c r="G848" s="5">
        <v>84.6</v>
      </c>
      <c r="O848" s="7"/>
    </row>
    <row r="849" spans="1:15" x14ac:dyDescent="0.25">
      <c r="A849" t="s">
        <v>3937</v>
      </c>
      <c r="G849" s="5">
        <v>84.7</v>
      </c>
      <c r="O849" s="7"/>
    </row>
    <row r="850" spans="1:15" x14ac:dyDescent="0.25">
      <c r="A850" t="s">
        <v>5830</v>
      </c>
      <c r="G850" s="5">
        <v>84.8</v>
      </c>
      <c r="O850" s="7"/>
    </row>
    <row r="851" spans="1:15" x14ac:dyDescent="0.25">
      <c r="A851" t="s">
        <v>676</v>
      </c>
      <c r="G851" s="5">
        <v>84.9</v>
      </c>
      <c r="O851" s="7"/>
    </row>
    <row r="852" spans="1:15" x14ac:dyDescent="0.25">
      <c r="A852" t="s">
        <v>147</v>
      </c>
      <c r="G852" s="5">
        <v>85</v>
      </c>
      <c r="O852" s="7"/>
    </row>
    <row r="853" spans="1:15" x14ac:dyDescent="0.25">
      <c r="A853" t="s">
        <v>4989</v>
      </c>
      <c r="G853" s="5">
        <v>85.1</v>
      </c>
      <c r="O853" s="7"/>
    </row>
    <row r="854" spans="1:15" x14ac:dyDescent="0.25">
      <c r="A854" t="s">
        <v>4043</v>
      </c>
      <c r="G854" s="5">
        <v>85.2</v>
      </c>
      <c r="O854" s="7"/>
    </row>
    <row r="855" spans="1:15" x14ac:dyDescent="0.25">
      <c r="A855" t="s">
        <v>1475</v>
      </c>
      <c r="G855" s="5">
        <v>85.3</v>
      </c>
      <c r="O855" s="7"/>
    </row>
    <row r="856" spans="1:15" x14ac:dyDescent="0.25">
      <c r="A856" t="s">
        <v>5699</v>
      </c>
      <c r="G856" s="5">
        <v>85.4</v>
      </c>
      <c r="O856" s="7"/>
    </row>
    <row r="857" spans="1:15" x14ac:dyDescent="0.25">
      <c r="A857" t="s">
        <v>2285</v>
      </c>
      <c r="G857" s="5">
        <v>85.5</v>
      </c>
      <c r="O857" s="7"/>
    </row>
    <row r="858" spans="1:15" x14ac:dyDescent="0.25">
      <c r="A858" t="s">
        <v>4618</v>
      </c>
      <c r="G858" s="5">
        <v>85.6</v>
      </c>
      <c r="O858" s="7"/>
    </row>
    <row r="859" spans="1:15" x14ac:dyDescent="0.25">
      <c r="A859" t="s">
        <v>5684</v>
      </c>
      <c r="G859" s="5">
        <v>85.7</v>
      </c>
      <c r="O859" s="7"/>
    </row>
    <row r="860" spans="1:15" x14ac:dyDescent="0.25">
      <c r="A860" t="s">
        <v>414</v>
      </c>
      <c r="G860" s="5">
        <v>85.8</v>
      </c>
      <c r="O860" s="7"/>
    </row>
    <row r="861" spans="1:15" x14ac:dyDescent="0.25">
      <c r="A861" t="s">
        <v>3055</v>
      </c>
      <c r="G861" s="5">
        <v>85.9</v>
      </c>
      <c r="O861" s="7"/>
    </row>
    <row r="862" spans="1:15" x14ac:dyDescent="0.25">
      <c r="A862" t="s">
        <v>2086</v>
      </c>
      <c r="G862" s="5">
        <v>86</v>
      </c>
      <c r="O862" s="7"/>
    </row>
    <row r="863" spans="1:15" x14ac:dyDescent="0.25">
      <c r="A863" t="s">
        <v>4956</v>
      </c>
      <c r="G863" s="5">
        <v>86.1</v>
      </c>
      <c r="O863" s="7"/>
    </row>
    <row r="864" spans="1:15" x14ac:dyDescent="0.25">
      <c r="A864" t="s">
        <v>1930</v>
      </c>
      <c r="G864" s="5">
        <v>86.2</v>
      </c>
      <c r="O864" s="7"/>
    </row>
    <row r="865" spans="1:15" x14ac:dyDescent="0.25">
      <c r="A865" t="s">
        <v>4048</v>
      </c>
      <c r="G865" s="5">
        <v>86.3</v>
      </c>
      <c r="O865" s="7"/>
    </row>
    <row r="866" spans="1:15" x14ac:dyDescent="0.25">
      <c r="A866" t="s">
        <v>4759</v>
      </c>
      <c r="G866" s="5">
        <v>86.4</v>
      </c>
      <c r="O866" s="7"/>
    </row>
    <row r="867" spans="1:15" x14ac:dyDescent="0.25">
      <c r="A867" t="s">
        <v>5777</v>
      </c>
      <c r="G867" s="5">
        <v>86.5</v>
      </c>
      <c r="O867" s="7"/>
    </row>
    <row r="868" spans="1:15" x14ac:dyDescent="0.25">
      <c r="A868" t="s">
        <v>3974</v>
      </c>
      <c r="G868" s="5">
        <v>86.6</v>
      </c>
      <c r="O868" s="7"/>
    </row>
    <row r="869" spans="1:15" x14ac:dyDescent="0.25">
      <c r="A869" t="s">
        <v>1457</v>
      </c>
      <c r="G869" s="5">
        <v>86.7</v>
      </c>
      <c r="O869" s="7"/>
    </row>
    <row r="870" spans="1:15" x14ac:dyDescent="0.25">
      <c r="A870" t="s">
        <v>383</v>
      </c>
      <c r="G870" s="5">
        <v>86.8</v>
      </c>
      <c r="O870" s="7"/>
    </row>
    <row r="871" spans="1:15" x14ac:dyDescent="0.25">
      <c r="A871" t="s">
        <v>4680</v>
      </c>
      <c r="G871" s="5">
        <v>86.9</v>
      </c>
      <c r="O871" s="7"/>
    </row>
    <row r="872" spans="1:15" x14ac:dyDescent="0.25">
      <c r="A872" t="s">
        <v>3480</v>
      </c>
      <c r="G872" s="5">
        <v>87</v>
      </c>
      <c r="O872" s="7"/>
    </row>
    <row r="873" spans="1:15" x14ac:dyDescent="0.25">
      <c r="A873" t="s">
        <v>4730</v>
      </c>
      <c r="G873" s="5">
        <v>87.1</v>
      </c>
      <c r="O873" s="7"/>
    </row>
    <row r="874" spans="1:15" x14ac:dyDescent="0.25">
      <c r="A874" t="s">
        <v>5856</v>
      </c>
      <c r="G874" s="5">
        <v>87.2</v>
      </c>
      <c r="O874" s="7"/>
    </row>
    <row r="875" spans="1:15" x14ac:dyDescent="0.25">
      <c r="A875" t="s">
        <v>5505</v>
      </c>
      <c r="G875" s="5">
        <v>87.3</v>
      </c>
      <c r="O875" s="7"/>
    </row>
    <row r="876" spans="1:15" x14ac:dyDescent="0.25">
      <c r="A876" t="s">
        <v>5033</v>
      </c>
      <c r="G876" s="5">
        <v>87.4</v>
      </c>
      <c r="O876" s="7"/>
    </row>
    <row r="877" spans="1:15" x14ac:dyDescent="0.25">
      <c r="A877" t="s">
        <v>4226</v>
      </c>
      <c r="G877" s="5">
        <v>87.5</v>
      </c>
      <c r="O877" s="7"/>
    </row>
    <row r="878" spans="1:15" x14ac:dyDescent="0.25">
      <c r="A878" t="s">
        <v>3790</v>
      </c>
      <c r="G878" s="5">
        <v>87.6</v>
      </c>
      <c r="O878" s="7"/>
    </row>
    <row r="879" spans="1:15" x14ac:dyDescent="0.25">
      <c r="A879" t="s">
        <v>3885</v>
      </c>
      <c r="G879" s="5">
        <v>87.7</v>
      </c>
      <c r="O879" s="7"/>
    </row>
    <row r="880" spans="1:15" x14ac:dyDescent="0.25">
      <c r="A880" t="s">
        <v>5593</v>
      </c>
      <c r="G880" s="5">
        <v>87.8</v>
      </c>
      <c r="O880" s="7"/>
    </row>
    <row r="881" spans="1:15" x14ac:dyDescent="0.25">
      <c r="A881" t="s">
        <v>5136</v>
      </c>
      <c r="G881" s="5">
        <v>87.9</v>
      </c>
      <c r="O881" s="7"/>
    </row>
    <row r="882" spans="1:15" x14ac:dyDescent="0.25">
      <c r="A882" t="s">
        <v>2819</v>
      </c>
      <c r="G882" s="5">
        <v>88</v>
      </c>
      <c r="O882" s="7"/>
    </row>
    <row r="883" spans="1:15" x14ac:dyDescent="0.25">
      <c r="A883" t="s">
        <v>4912</v>
      </c>
      <c r="G883" s="5">
        <v>88.1</v>
      </c>
      <c r="O883" s="7"/>
    </row>
    <row r="884" spans="1:15" x14ac:dyDescent="0.25">
      <c r="A884" t="s">
        <v>2881</v>
      </c>
      <c r="G884" s="5">
        <v>88.2</v>
      </c>
      <c r="O884" s="7"/>
    </row>
    <row r="885" spans="1:15" x14ac:dyDescent="0.25">
      <c r="A885" t="s">
        <v>2898</v>
      </c>
      <c r="G885" s="5">
        <v>88.3</v>
      </c>
      <c r="O885" s="7"/>
    </row>
    <row r="886" spans="1:15" x14ac:dyDescent="0.25">
      <c r="A886" t="s">
        <v>2884</v>
      </c>
      <c r="G886" s="5">
        <v>88.4</v>
      </c>
      <c r="O886" s="7"/>
    </row>
    <row r="887" spans="1:15" x14ac:dyDescent="0.25">
      <c r="A887" t="s">
        <v>2952</v>
      </c>
      <c r="G887" s="5">
        <v>88.5</v>
      </c>
      <c r="O887" s="7"/>
    </row>
    <row r="888" spans="1:15" x14ac:dyDescent="0.25">
      <c r="A888" t="s">
        <v>2720</v>
      </c>
      <c r="G888" s="5">
        <v>88.6</v>
      </c>
      <c r="O888" s="7"/>
    </row>
    <row r="889" spans="1:15" x14ac:dyDescent="0.25">
      <c r="A889" t="s">
        <v>3116</v>
      </c>
      <c r="G889" s="5">
        <v>88.7</v>
      </c>
      <c r="O889" s="7"/>
    </row>
    <row r="890" spans="1:15" x14ac:dyDescent="0.25">
      <c r="A890" t="s">
        <v>2897</v>
      </c>
      <c r="G890" s="5">
        <v>88.8</v>
      </c>
      <c r="O890" s="7"/>
    </row>
    <row r="891" spans="1:15" x14ac:dyDescent="0.25">
      <c r="A891" t="s">
        <v>4927</v>
      </c>
      <c r="G891" s="5">
        <v>88.9</v>
      </c>
      <c r="O891" s="7"/>
    </row>
    <row r="892" spans="1:15" x14ac:dyDescent="0.25">
      <c r="A892" t="s">
        <v>3176</v>
      </c>
      <c r="G892" s="5">
        <v>89</v>
      </c>
      <c r="O892" s="7"/>
    </row>
    <row r="893" spans="1:15" x14ac:dyDescent="0.25">
      <c r="A893" t="s">
        <v>4878</v>
      </c>
      <c r="G893" s="5">
        <v>89.1</v>
      </c>
      <c r="O893" s="7"/>
    </row>
    <row r="894" spans="1:15" x14ac:dyDescent="0.25">
      <c r="A894" t="s">
        <v>3924</v>
      </c>
      <c r="G894" s="5">
        <v>89.2</v>
      </c>
      <c r="O894" s="7"/>
    </row>
    <row r="895" spans="1:15" x14ac:dyDescent="0.25">
      <c r="A895" t="s">
        <v>2780</v>
      </c>
      <c r="G895" s="5">
        <v>89.3</v>
      </c>
      <c r="O895" s="7"/>
    </row>
    <row r="896" spans="1:15" x14ac:dyDescent="0.25">
      <c r="A896" t="s">
        <v>2820</v>
      </c>
      <c r="G896" s="5">
        <v>89.4</v>
      </c>
      <c r="O896" s="7"/>
    </row>
    <row r="897" spans="1:15" x14ac:dyDescent="0.25">
      <c r="A897" t="s">
        <v>4906</v>
      </c>
      <c r="G897" s="5">
        <v>89.5</v>
      </c>
      <c r="O897" s="7"/>
    </row>
    <row r="898" spans="1:15" x14ac:dyDescent="0.25">
      <c r="A898" t="s">
        <v>2718</v>
      </c>
      <c r="G898" s="5">
        <v>89.6</v>
      </c>
      <c r="O898" s="7"/>
    </row>
    <row r="899" spans="1:15" x14ac:dyDescent="0.25">
      <c r="A899" t="s">
        <v>4783</v>
      </c>
      <c r="G899" s="5">
        <v>89.7</v>
      </c>
      <c r="O899" s="7"/>
    </row>
    <row r="900" spans="1:15" x14ac:dyDescent="0.25">
      <c r="A900" t="s">
        <v>4784</v>
      </c>
      <c r="G900" s="5">
        <v>89.8</v>
      </c>
      <c r="O900" s="7"/>
    </row>
    <row r="901" spans="1:15" x14ac:dyDescent="0.25">
      <c r="A901" t="s">
        <v>64</v>
      </c>
      <c r="G901" s="5">
        <v>89.9</v>
      </c>
      <c r="O901" s="7"/>
    </row>
    <row r="902" spans="1:15" x14ac:dyDescent="0.25">
      <c r="A902" t="s">
        <v>5233</v>
      </c>
      <c r="G902" s="5">
        <v>90</v>
      </c>
      <c r="O902" s="7"/>
    </row>
    <row r="903" spans="1:15" x14ac:dyDescent="0.25">
      <c r="A903" t="s">
        <v>3255</v>
      </c>
      <c r="G903" s="5">
        <v>90.1</v>
      </c>
      <c r="O903" s="7"/>
    </row>
    <row r="904" spans="1:15" x14ac:dyDescent="0.25">
      <c r="A904" t="s">
        <v>3852</v>
      </c>
      <c r="G904" s="5">
        <v>90.2</v>
      </c>
      <c r="O904" s="7"/>
    </row>
    <row r="905" spans="1:15" x14ac:dyDescent="0.25">
      <c r="A905" t="s">
        <v>3079</v>
      </c>
      <c r="G905" s="5">
        <v>90.3</v>
      </c>
      <c r="O905" s="7"/>
    </row>
    <row r="906" spans="1:15" x14ac:dyDescent="0.25">
      <c r="A906" t="s">
        <v>3577</v>
      </c>
      <c r="G906" s="5">
        <v>90.4</v>
      </c>
      <c r="O906" s="7"/>
    </row>
    <row r="907" spans="1:15" x14ac:dyDescent="0.25">
      <c r="A907" t="s">
        <v>1422</v>
      </c>
      <c r="G907" s="5">
        <v>90.5</v>
      </c>
      <c r="O907" s="7"/>
    </row>
    <row r="908" spans="1:15" x14ac:dyDescent="0.25">
      <c r="A908" t="s">
        <v>3232</v>
      </c>
      <c r="G908" s="5">
        <v>90.6</v>
      </c>
      <c r="O908" s="7"/>
    </row>
    <row r="909" spans="1:15" x14ac:dyDescent="0.25">
      <c r="A909" t="s">
        <v>2954</v>
      </c>
      <c r="G909" s="5">
        <v>90.7</v>
      </c>
      <c r="O909" s="7"/>
    </row>
    <row r="910" spans="1:15" x14ac:dyDescent="0.25">
      <c r="A910" t="s">
        <v>135</v>
      </c>
      <c r="G910" s="5">
        <v>90.8</v>
      </c>
      <c r="O910" s="7"/>
    </row>
    <row r="911" spans="1:15" x14ac:dyDescent="0.25">
      <c r="A911" t="s">
        <v>1659</v>
      </c>
      <c r="G911" s="5">
        <v>90.9</v>
      </c>
      <c r="O911" s="7"/>
    </row>
    <row r="912" spans="1:15" x14ac:dyDescent="0.25">
      <c r="A912" t="s">
        <v>5967</v>
      </c>
      <c r="G912" s="5">
        <v>91</v>
      </c>
      <c r="O912" s="7"/>
    </row>
    <row r="913" spans="1:15" x14ac:dyDescent="0.25">
      <c r="A913" t="s">
        <v>5663</v>
      </c>
      <c r="G913" s="5">
        <v>91.1</v>
      </c>
      <c r="O913" s="7"/>
    </row>
    <row r="914" spans="1:15" x14ac:dyDescent="0.25">
      <c r="A914" t="s">
        <v>1953</v>
      </c>
      <c r="G914" s="5">
        <v>91.2</v>
      </c>
      <c r="O914" s="7"/>
    </row>
    <row r="915" spans="1:15" x14ac:dyDescent="0.25">
      <c r="A915" t="s">
        <v>1952</v>
      </c>
      <c r="G915" s="5">
        <v>91.3</v>
      </c>
      <c r="O915" s="7"/>
    </row>
    <row r="916" spans="1:15" x14ac:dyDescent="0.25">
      <c r="A916" t="s">
        <v>3803</v>
      </c>
      <c r="G916" s="5">
        <v>91.4</v>
      </c>
      <c r="O916" s="7"/>
    </row>
    <row r="917" spans="1:15" x14ac:dyDescent="0.25">
      <c r="A917" t="s">
        <v>2673</v>
      </c>
      <c r="G917" s="5">
        <v>91.5</v>
      </c>
      <c r="O917" s="7"/>
    </row>
    <row r="918" spans="1:15" x14ac:dyDescent="0.25">
      <c r="A918" t="s">
        <v>2679</v>
      </c>
      <c r="G918" s="5">
        <v>91.6</v>
      </c>
      <c r="O918" s="7"/>
    </row>
    <row r="919" spans="1:15" x14ac:dyDescent="0.25">
      <c r="A919" t="s">
        <v>4511</v>
      </c>
      <c r="G919" s="5">
        <v>91.7</v>
      </c>
      <c r="O919" s="7"/>
    </row>
    <row r="920" spans="1:15" x14ac:dyDescent="0.25">
      <c r="A920" t="s">
        <v>3454</v>
      </c>
      <c r="G920" s="5">
        <v>91.8</v>
      </c>
      <c r="O920" s="7"/>
    </row>
    <row r="921" spans="1:15" x14ac:dyDescent="0.25">
      <c r="A921" t="s">
        <v>5577</v>
      </c>
      <c r="G921" s="5">
        <v>91.9</v>
      </c>
      <c r="O921" s="7"/>
    </row>
    <row r="922" spans="1:15" x14ac:dyDescent="0.25">
      <c r="A922" t="s">
        <v>5898</v>
      </c>
      <c r="G922" s="5">
        <v>92</v>
      </c>
      <c r="O922" s="7"/>
    </row>
    <row r="923" spans="1:15" x14ac:dyDescent="0.25">
      <c r="A923" t="s">
        <v>4573</v>
      </c>
      <c r="G923" s="5">
        <v>92.1</v>
      </c>
      <c r="O923" s="7"/>
    </row>
    <row r="924" spans="1:15" x14ac:dyDescent="0.25">
      <c r="A924" t="s">
        <v>4786</v>
      </c>
      <c r="G924" s="5">
        <v>92.2</v>
      </c>
      <c r="O924" s="7"/>
    </row>
    <row r="925" spans="1:15" x14ac:dyDescent="0.25">
      <c r="A925" t="s">
        <v>1231</v>
      </c>
      <c r="G925" s="5">
        <v>92.3</v>
      </c>
      <c r="O925" s="7"/>
    </row>
    <row r="926" spans="1:15" x14ac:dyDescent="0.25">
      <c r="A926" t="s">
        <v>5724</v>
      </c>
      <c r="G926" s="5">
        <v>92.4</v>
      </c>
      <c r="O926" s="7"/>
    </row>
    <row r="927" spans="1:15" x14ac:dyDescent="0.25">
      <c r="A927" t="s">
        <v>1118</v>
      </c>
      <c r="G927" s="5">
        <v>92.5</v>
      </c>
      <c r="O927" s="7"/>
    </row>
    <row r="928" spans="1:15" x14ac:dyDescent="0.25">
      <c r="A928" t="s">
        <v>1115</v>
      </c>
      <c r="G928" s="5">
        <v>92.6</v>
      </c>
      <c r="O928" s="7"/>
    </row>
    <row r="929" spans="1:15" x14ac:dyDescent="0.25">
      <c r="A929" t="s">
        <v>5646</v>
      </c>
      <c r="G929" s="5">
        <v>92.7</v>
      </c>
      <c r="O929" s="7"/>
    </row>
    <row r="930" spans="1:15" x14ac:dyDescent="0.25">
      <c r="A930" t="s">
        <v>438</v>
      </c>
      <c r="G930" s="5">
        <v>92.8</v>
      </c>
      <c r="O930" s="7"/>
    </row>
    <row r="931" spans="1:15" x14ac:dyDescent="0.25">
      <c r="A931" t="s">
        <v>4629</v>
      </c>
      <c r="G931" s="5">
        <v>92.9</v>
      </c>
      <c r="O931" s="7"/>
    </row>
    <row r="932" spans="1:15" x14ac:dyDescent="0.25">
      <c r="A932" t="s">
        <v>1246</v>
      </c>
      <c r="G932" s="5">
        <v>93</v>
      </c>
      <c r="O932" s="7"/>
    </row>
    <row r="933" spans="1:15" x14ac:dyDescent="0.25">
      <c r="A933" t="s">
        <v>1752</v>
      </c>
      <c r="G933" s="5">
        <v>93.1</v>
      </c>
      <c r="O933" s="7"/>
    </row>
    <row r="934" spans="1:15" x14ac:dyDescent="0.25">
      <c r="A934" t="s">
        <v>5221</v>
      </c>
      <c r="G934" s="5">
        <v>93.2</v>
      </c>
      <c r="O934" s="7"/>
    </row>
    <row r="935" spans="1:15" x14ac:dyDescent="0.25">
      <c r="A935" t="s">
        <v>1114</v>
      </c>
      <c r="G935" s="5">
        <v>93.3</v>
      </c>
      <c r="O935" s="7"/>
    </row>
    <row r="936" spans="1:15" x14ac:dyDescent="0.25">
      <c r="A936" t="s">
        <v>1107</v>
      </c>
      <c r="G936" s="5">
        <v>93.4</v>
      </c>
      <c r="O936" s="7"/>
    </row>
    <row r="937" spans="1:15" x14ac:dyDescent="0.25">
      <c r="A937" t="s">
        <v>1245</v>
      </c>
      <c r="G937" s="5">
        <v>93.5</v>
      </c>
      <c r="O937" s="7"/>
    </row>
    <row r="938" spans="1:15" x14ac:dyDescent="0.25">
      <c r="A938" t="s">
        <v>1748</v>
      </c>
      <c r="G938" s="5">
        <v>93.6</v>
      </c>
      <c r="O938" s="7"/>
    </row>
    <row r="939" spans="1:15" x14ac:dyDescent="0.25">
      <c r="A939" t="s">
        <v>1933</v>
      </c>
      <c r="G939" s="5">
        <v>93.7</v>
      </c>
      <c r="O939" s="7"/>
    </row>
    <row r="940" spans="1:15" x14ac:dyDescent="0.25">
      <c r="A940" t="s">
        <v>1242</v>
      </c>
      <c r="G940" s="5">
        <v>93.8</v>
      </c>
      <c r="O940" s="7"/>
    </row>
    <row r="941" spans="1:15" x14ac:dyDescent="0.25">
      <c r="A941" t="s">
        <v>1243</v>
      </c>
      <c r="G941" s="5">
        <v>93.9</v>
      </c>
      <c r="O941" s="7"/>
    </row>
    <row r="942" spans="1:15" x14ac:dyDescent="0.25">
      <c r="A942" t="s">
        <v>1221</v>
      </c>
      <c r="G942" s="5">
        <v>94</v>
      </c>
      <c r="O942" s="7"/>
    </row>
    <row r="943" spans="1:15" x14ac:dyDescent="0.25">
      <c r="A943" t="s">
        <v>4101</v>
      </c>
      <c r="G943" s="5">
        <v>94.1</v>
      </c>
      <c r="O943" s="7"/>
    </row>
    <row r="944" spans="1:15" x14ac:dyDescent="0.25">
      <c r="A944" t="s">
        <v>1159</v>
      </c>
      <c r="G944" s="5">
        <v>94.2</v>
      </c>
      <c r="O944" s="7"/>
    </row>
    <row r="945" spans="1:15" x14ac:dyDescent="0.25">
      <c r="A945" t="s">
        <v>3314</v>
      </c>
      <c r="G945" s="5">
        <v>94.3</v>
      </c>
      <c r="O945" s="7"/>
    </row>
    <row r="946" spans="1:15" x14ac:dyDescent="0.25">
      <c r="A946" t="s">
        <v>4717</v>
      </c>
      <c r="G946" s="5">
        <v>94.4</v>
      </c>
      <c r="O946" s="7"/>
    </row>
    <row r="947" spans="1:15" x14ac:dyDescent="0.25">
      <c r="A947" t="s">
        <v>456</v>
      </c>
      <c r="G947" s="5">
        <v>94.5</v>
      </c>
      <c r="O947" s="7"/>
    </row>
    <row r="948" spans="1:15" x14ac:dyDescent="0.25">
      <c r="A948" t="s">
        <v>1338</v>
      </c>
      <c r="G948" s="5">
        <v>94.6</v>
      </c>
      <c r="O948" s="7"/>
    </row>
    <row r="949" spans="1:15" x14ac:dyDescent="0.25">
      <c r="A949" t="s">
        <v>5728</v>
      </c>
      <c r="G949" s="5">
        <v>94.7</v>
      </c>
      <c r="O949" s="7"/>
    </row>
    <row r="950" spans="1:15" x14ac:dyDescent="0.25">
      <c r="A950" t="s">
        <v>437</v>
      </c>
      <c r="G950" s="5">
        <v>94.8</v>
      </c>
      <c r="O950" s="7"/>
    </row>
    <row r="951" spans="1:15" x14ac:dyDescent="0.25">
      <c r="A951" t="s">
        <v>3323</v>
      </c>
      <c r="G951" s="5">
        <v>94.9</v>
      </c>
      <c r="O951" s="7"/>
    </row>
    <row r="952" spans="1:15" x14ac:dyDescent="0.25">
      <c r="A952" t="s">
        <v>1184</v>
      </c>
      <c r="G952" s="5">
        <v>95</v>
      </c>
      <c r="O952" s="7"/>
    </row>
    <row r="953" spans="1:15" x14ac:dyDescent="0.25">
      <c r="A953" t="s">
        <v>3321</v>
      </c>
      <c r="G953" s="5">
        <v>95.1</v>
      </c>
      <c r="O953" s="7"/>
    </row>
    <row r="954" spans="1:15" x14ac:dyDescent="0.25">
      <c r="A954" t="s">
        <v>1121</v>
      </c>
      <c r="G954" s="5">
        <v>95.2</v>
      </c>
      <c r="O954" s="7"/>
    </row>
    <row r="955" spans="1:15" x14ac:dyDescent="0.25">
      <c r="A955" t="s">
        <v>4627</v>
      </c>
      <c r="G955" s="5">
        <v>95.3</v>
      </c>
      <c r="O955" s="7"/>
    </row>
    <row r="956" spans="1:15" x14ac:dyDescent="0.25">
      <c r="A956" t="s">
        <v>1227</v>
      </c>
      <c r="G956" s="5">
        <v>95.4</v>
      </c>
      <c r="O956" s="7"/>
    </row>
    <row r="957" spans="1:15" x14ac:dyDescent="0.25">
      <c r="A957" t="s">
        <v>1218</v>
      </c>
      <c r="G957" s="5">
        <v>95.5</v>
      </c>
      <c r="O957" s="7"/>
    </row>
    <row r="958" spans="1:15" x14ac:dyDescent="0.25">
      <c r="A958" t="s">
        <v>5430</v>
      </c>
      <c r="G958" s="5">
        <v>95.6</v>
      </c>
      <c r="O958" s="7"/>
    </row>
    <row r="959" spans="1:15" x14ac:dyDescent="0.25">
      <c r="A959" t="s">
        <v>1119</v>
      </c>
      <c r="G959" s="5">
        <v>95.7</v>
      </c>
      <c r="O959" s="7"/>
    </row>
    <row r="960" spans="1:15" x14ac:dyDescent="0.25">
      <c r="A960" t="s">
        <v>1179</v>
      </c>
      <c r="G960" s="5">
        <v>95.8</v>
      </c>
      <c r="O960" s="7"/>
    </row>
    <row r="961" spans="1:15" x14ac:dyDescent="0.25">
      <c r="A961" t="s">
        <v>1239</v>
      </c>
      <c r="G961" s="5">
        <v>95.9</v>
      </c>
      <c r="O961" s="7"/>
    </row>
    <row r="962" spans="1:15" x14ac:dyDescent="0.25">
      <c r="A962" t="s">
        <v>4718</v>
      </c>
      <c r="G962" s="5">
        <v>96</v>
      </c>
      <c r="O962" s="7"/>
    </row>
    <row r="963" spans="1:15" x14ac:dyDescent="0.25">
      <c r="A963" t="s">
        <v>1116</v>
      </c>
      <c r="G963" s="5">
        <v>96.1</v>
      </c>
      <c r="O963" s="7"/>
    </row>
    <row r="964" spans="1:15" x14ac:dyDescent="0.25">
      <c r="A964" t="s">
        <v>1108</v>
      </c>
      <c r="G964" s="5">
        <v>96.2</v>
      </c>
      <c r="O964" s="7"/>
    </row>
    <row r="965" spans="1:15" x14ac:dyDescent="0.25">
      <c r="A965" t="s">
        <v>1109</v>
      </c>
      <c r="G965" s="5">
        <v>96.3</v>
      </c>
      <c r="O965" s="7"/>
    </row>
    <row r="966" spans="1:15" x14ac:dyDescent="0.25">
      <c r="A966" t="s">
        <v>4971</v>
      </c>
      <c r="G966" s="5">
        <v>96.4</v>
      </c>
      <c r="O966" s="7"/>
    </row>
    <row r="967" spans="1:15" x14ac:dyDescent="0.25">
      <c r="A967" t="s">
        <v>4970</v>
      </c>
      <c r="G967" s="5">
        <v>96.5</v>
      </c>
      <c r="O967" s="7"/>
    </row>
    <row r="968" spans="1:15" x14ac:dyDescent="0.25">
      <c r="A968" t="s">
        <v>5727</v>
      </c>
      <c r="G968" s="5">
        <v>96.6</v>
      </c>
      <c r="O968" s="7"/>
    </row>
    <row r="969" spans="1:15" x14ac:dyDescent="0.25">
      <c r="A969" t="s">
        <v>1220</v>
      </c>
      <c r="G969" s="5">
        <v>96.7</v>
      </c>
      <c r="O969" s="7"/>
    </row>
    <row r="970" spans="1:15" x14ac:dyDescent="0.25">
      <c r="A970" t="s">
        <v>5340</v>
      </c>
      <c r="G970" s="5">
        <v>96.8</v>
      </c>
      <c r="O970" s="7"/>
    </row>
    <row r="971" spans="1:15" x14ac:dyDescent="0.25">
      <c r="A971" t="s">
        <v>1123</v>
      </c>
      <c r="G971" s="5">
        <v>96.9</v>
      </c>
      <c r="O971" s="7"/>
    </row>
    <row r="972" spans="1:15" x14ac:dyDescent="0.25">
      <c r="A972" t="s">
        <v>430</v>
      </c>
      <c r="G972" s="5">
        <v>97</v>
      </c>
      <c r="O972" s="7"/>
    </row>
    <row r="973" spans="1:15" x14ac:dyDescent="0.25">
      <c r="A973" t="s">
        <v>1196</v>
      </c>
      <c r="G973" s="5">
        <v>97.1</v>
      </c>
      <c r="O973" s="7"/>
    </row>
    <row r="974" spans="1:15" x14ac:dyDescent="0.25">
      <c r="A974" t="s">
        <v>1165</v>
      </c>
      <c r="G974" s="5">
        <v>97.2</v>
      </c>
      <c r="O974" s="7"/>
    </row>
    <row r="975" spans="1:15" x14ac:dyDescent="0.25">
      <c r="A975" t="s">
        <v>1238</v>
      </c>
      <c r="G975" s="5">
        <v>97.3</v>
      </c>
      <c r="O975" s="7"/>
    </row>
    <row r="976" spans="1:15" x14ac:dyDescent="0.25">
      <c r="A976" t="s">
        <v>1222</v>
      </c>
      <c r="G976" s="5">
        <v>97.4</v>
      </c>
      <c r="O976" s="7"/>
    </row>
    <row r="977" spans="1:15" x14ac:dyDescent="0.25">
      <c r="A977" t="s">
        <v>1225</v>
      </c>
      <c r="G977" s="5">
        <v>97.5</v>
      </c>
      <c r="O977" s="7"/>
    </row>
    <row r="978" spans="1:15" x14ac:dyDescent="0.25">
      <c r="A978" t="s">
        <v>1237</v>
      </c>
      <c r="G978" s="5">
        <v>97.6</v>
      </c>
      <c r="O978" s="7"/>
    </row>
    <row r="979" spans="1:15" x14ac:dyDescent="0.25">
      <c r="A979" t="s">
        <v>451</v>
      </c>
      <c r="G979" s="5">
        <v>97.7</v>
      </c>
      <c r="O979" s="7"/>
    </row>
    <row r="980" spans="1:15" x14ac:dyDescent="0.25">
      <c r="A980" t="s">
        <v>5017</v>
      </c>
      <c r="G980" s="5">
        <v>97.8</v>
      </c>
      <c r="O980" s="7"/>
    </row>
    <row r="981" spans="1:15" x14ac:dyDescent="0.25">
      <c r="A981" t="s">
        <v>4715</v>
      </c>
      <c r="G981" s="5">
        <v>97.9</v>
      </c>
      <c r="O981" s="7"/>
    </row>
    <row r="982" spans="1:15" x14ac:dyDescent="0.25">
      <c r="A982" t="s">
        <v>5725</v>
      </c>
      <c r="G982" s="5">
        <v>98</v>
      </c>
      <c r="O982" s="7"/>
    </row>
    <row r="983" spans="1:15" x14ac:dyDescent="0.25">
      <c r="A983" t="s">
        <v>1223</v>
      </c>
      <c r="G983" s="5">
        <v>98.1</v>
      </c>
      <c r="O983" s="7"/>
    </row>
    <row r="984" spans="1:15" x14ac:dyDescent="0.25">
      <c r="A984" t="s">
        <v>1236</v>
      </c>
      <c r="G984" s="5">
        <v>98.2</v>
      </c>
      <c r="O984" s="7"/>
    </row>
    <row r="985" spans="1:15" x14ac:dyDescent="0.25">
      <c r="A985" t="s">
        <v>1233</v>
      </c>
      <c r="G985" s="5">
        <v>98.3</v>
      </c>
      <c r="O985" s="7"/>
    </row>
    <row r="986" spans="1:15" x14ac:dyDescent="0.25">
      <c r="A986" t="s">
        <v>1224</v>
      </c>
      <c r="G986" s="5">
        <v>98.4</v>
      </c>
      <c r="O986" s="7"/>
    </row>
    <row r="987" spans="1:15" x14ac:dyDescent="0.25">
      <c r="A987" t="s">
        <v>493</v>
      </c>
      <c r="G987" s="5">
        <v>98.5</v>
      </c>
      <c r="O987" s="7"/>
    </row>
    <row r="988" spans="1:15" x14ac:dyDescent="0.25">
      <c r="A988" t="s">
        <v>1308</v>
      </c>
      <c r="G988" s="5">
        <v>98.6</v>
      </c>
      <c r="O988" s="7"/>
    </row>
    <row r="989" spans="1:15" x14ac:dyDescent="0.25">
      <c r="A989" t="s">
        <v>1232</v>
      </c>
      <c r="G989" s="5">
        <v>98.7</v>
      </c>
      <c r="O989" s="7"/>
    </row>
    <row r="990" spans="1:15" x14ac:dyDescent="0.25">
      <c r="A990" t="s">
        <v>1219</v>
      </c>
      <c r="G990" s="5">
        <v>98.8</v>
      </c>
      <c r="O990" s="7"/>
    </row>
    <row r="991" spans="1:15" x14ac:dyDescent="0.25">
      <c r="A991" t="s">
        <v>431</v>
      </c>
      <c r="G991" s="5">
        <v>98.9</v>
      </c>
      <c r="O991" s="7"/>
    </row>
    <row r="992" spans="1:15" x14ac:dyDescent="0.25">
      <c r="A992" t="s">
        <v>665</v>
      </c>
      <c r="G992" s="5">
        <v>99</v>
      </c>
      <c r="O992" s="7"/>
    </row>
    <row r="993" spans="1:15" x14ac:dyDescent="0.25">
      <c r="A993" t="s">
        <v>1235</v>
      </c>
      <c r="G993" s="5">
        <v>99.1</v>
      </c>
      <c r="O993" s="7"/>
    </row>
    <row r="994" spans="1:15" x14ac:dyDescent="0.25">
      <c r="A994" t="s">
        <v>1307</v>
      </c>
      <c r="G994" s="5">
        <v>99.2</v>
      </c>
      <c r="O994" s="7"/>
    </row>
    <row r="995" spans="1:15" x14ac:dyDescent="0.25">
      <c r="A995" t="s">
        <v>432</v>
      </c>
      <c r="G995" s="5">
        <v>99.3</v>
      </c>
      <c r="O995" s="7"/>
    </row>
    <row r="996" spans="1:15" x14ac:dyDescent="0.25">
      <c r="A996" t="s">
        <v>1191</v>
      </c>
      <c r="G996" s="5">
        <v>99.4</v>
      </c>
      <c r="O996" s="7"/>
    </row>
    <row r="997" spans="1:15" x14ac:dyDescent="0.25">
      <c r="A997" t="s">
        <v>1240</v>
      </c>
      <c r="G997" s="5">
        <v>99.5</v>
      </c>
      <c r="O997" s="7"/>
    </row>
    <row r="998" spans="1:15" x14ac:dyDescent="0.25">
      <c r="A998" t="s">
        <v>1117</v>
      </c>
      <c r="G998" s="5">
        <v>99.6</v>
      </c>
      <c r="O998" s="7"/>
    </row>
    <row r="999" spans="1:15" x14ac:dyDescent="0.25">
      <c r="A999" t="s">
        <v>434</v>
      </c>
      <c r="G999" s="5">
        <v>99.7</v>
      </c>
      <c r="O999" s="7"/>
    </row>
    <row r="1000" spans="1:15" x14ac:dyDescent="0.25">
      <c r="A1000" t="s">
        <v>3322</v>
      </c>
      <c r="G1000" s="5">
        <v>99.8</v>
      </c>
      <c r="O1000" s="7"/>
    </row>
    <row r="1001" spans="1:15" x14ac:dyDescent="0.25">
      <c r="A1001" t="s">
        <v>1234</v>
      </c>
      <c r="G1001" s="5">
        <v>99.9</v>
      </c>
      <c r="O1001" s="7"/>
    </row>
    <row r="1002" spans="1:15" x14ac:dyDescent="0.25">
      <c r="A1002" t="s">
        <v>692</v>
      </c>
      <c r="G1002" s="5">
        <v>100</v>
      </c>
      <c r="O1002" s="7"/>
    </row>
    <row r="1003" spans="1:15" x14ac:dyDescent="0.25">
      <c r="A1003" t="s">
        <v>4716</v>
      </c>
      <c r="O1003" s="7"/>
    </row>
    <row r="1004" spans="1:15" x14ac:dyDescent="0.25">
      <c r="A1004" t="s">
        <v>1226</v>
      </c>
      <c r="O1004" s="7"/>
    </row>
    <row r="1005" spans="1:15" x14ac:dyDescent="0.25">
      <c r="A1005" t="s">
        <v>1244</v>
      </c>
      <c r="O1005" s="7"/>
    </row>
    <row r="1006" spans="1:15" x14ac:dyDescent="0.25">
      <c r="A1006" t="s">
        <v>1247</v>
      </c>
      <c r="O1006" s="7"/>
    </row>
    <row r="1007" spans="1:15" x14ac:dyDescent="0.25">
      <c r="A1007" t="s">
        <v>1197</v>
      </c>
      <c r="O1007" s="7"/>
    </row>
    <row r="1008" spans="1:15" x14ac:dyDescent="0.25">
      <c r="A1008" t="s">
        <v>4405</v>
      </c>
      <c r="O1008" s="7"/>
    </row>
    <row r="1009" spans="1:15" x14ac:dyDescent="0.25">
      <c r="A1009" t="s">
        <v>1241</v>
      </c>
      <c r="O1009" s="7"/>
    </row>
    <row r="1010" spans="1:15" x14ac:dyDescent="0.25">
      <c r="A1010" t="s">
        <v>1113</v>
      </c>
      <c r="O1010" s="7"/>
    </row>
    <row r="1011" spans="1:15" x14ac:dyDescent="0.25">
      <c r="A1011" t="s">
        <v>1334</v>
      </c>
      <c r="O1011" s="7"/>
    </row>
    <row r="1012" spans="1:15" x14ac:dyDescent="0.25">
      <c r="A1012" t="s">
        <v>1333</v>
      </c>
      <c r="O1012" s="7"/>
    </row>
    <row r="1013" spans="1:15" x14ac:dyDescent="0.25">
      <c r="A1013" t="s">
        <v>1335</v>
      </c>
      <c r="O1013" s="7"/>
    </row>
    <row r="1014" spans="1:15" x14ac:dyDescent="0.25">
      <c r="A1014" t="s">
        <v>1336</v>
      </c>
      <c r="O1014" s="7"/>
    </row>
    <row r="1015" spans="1:15" x14ac:dyDescent="0.25">
      <c r="A1015" t="s">
        <v>1314</v>
      </c>
      <c r="O1015" s="7"/>
    </row>
    <row r="1016" spans="1:15" x14ac:dyDescent="0.25">
      <c r="A1016" t="s">
        <v>1315</v>
      </c>
      <c r="O1016" s="7"/>
    </row>
    <row r="1017" spans="1:15" x14ac:dyDescent="0.25">
      <c r="A1017" t="s">
        <v>1337</v>
      </c>
      <c r="O1017" s="7"/>
    </row>
    <row r="1018" spans="1:15" x14ac:dyDescent="0.25">
      <c r="A1018" t="s">
        <v>1799</v>
      </c>
      <c r="O1018" s="7"/>
    </row>
    <row r="1019" spans="1:15" x14ac:dyDescent="0.25">
      <c r="A1019" t="s">
        <v>1800</v>
      </c>
      <c r="O1019" s="7"/>
    </row>
    <row r="1020" spans="1:15" x14ac:dyDescent="0.25">
      <c r="A1020" t="s">
        <v>1801</v>
      </c>
      <c r="O1020" s="7"/>
    </row>
    <row r="1021" spans="1:15" x14ac:dyDescent="0.25">
      <c r="A1021" t="s">
        <v>1802</v>
      </c>
      <c r="O1021" s="7"/>
    </row>
    <row r="1022" spans="1:15" x14ac:dyDescent="0.25">
      <c r="A1022" t="s">
        <v>482</v>
      </c>
      <c r="O1022" s="7"/>
    </row>
    <row r="1023" spans="1:15" x14ac:dyDescent="0.25">
      <c r="A1023" t="s">
        <v>1803</v>
      </c>
      <c r="O1023" s="7"/>
    </row>
    <row r="1024" spans="1:15" x14ac:dyDescent="0.25">
      <c r="A1024" t="s">
        <v>428</v>
      </c>
      <c r="O1024" s="7"/>
    </row>
    <row r="1025" spans="1:15" x14ac:dyDescent="0.25">
      <c r="A1025" t="s">
        <v>424</v>
      </c>
      <c r="O1025" s="7"/>
    </row>
    <row r="1026" spans="1:15" x14ac:dyDescent="0.25">
      <c r="A1026" t="s">
        <v>4311</v>
      </c>
      <c r="O1026" s="7"/>
    </row>
    <row r="1027" spans="1:15" x14ac:dyDescent="0.25">
      <c r="A1027" t="s">
        <v>1746</v>
      </c>
      <c r="O1027" s="7"/>
    </row>
    <row r="1028" spans="1:15" x14ac:dyDescent="0.25">
      <c r="A1028" t="s">
        <v>485</v>
      </c>
      <c r="O1028" s="7"/>
    </row>
    <row r="1029" spans="1:15" x14ac:dyDescent="0.25">
      <c r="A1029" t="s">
        <v>1936</v>
      </c>
      <c r="O1029" s="7"/>
    </row>
    <row r="1030" spans="1:15" x14ac:dyDescent="0.25">
      <c r="A1030" t="s">
        <v>1749</v>
      </c>
      <c r="O1030" s="7"/>
    </row>
    <row r="1031" spans="1:15" x14ac:dyDescent="0.25">
      <c r="A1031" t="s">
        <v>429</v>
      </c>
      <c r="O1031" s="7"/>
    </row>
    <row r="1032" spans="1:15" x14ac:dyDescent="0.25">
      <c r="A1032" t="s">
        <v>4312</v>
      </c>
      <c r="O1032" s="7"/>
    </row>
    <row r="1033" spans="1:15" x14ac:dyDescent="0.25">
      <c r="A1033" t="s">
        <v>1751</v>
      </c>
      <c r="O1033" s="7"/>
    </row>
    <row r="1034" spans="1:15" x14ac:dyDescent="0.25">
      <c r="A1034" t="s">
        <v>1739</v>
      </c>
      <c r="O1034" s="7"/>
    </row>
    <row r="1035" spans="1:15" x14ac:dyDescent="0.25">
      <c r="A1035" t="s">
        <v>1750</v>
      </c>
      <c r="O1035" s="7"/>
    </row>
    <row r="1036" spans="1:15" x14ac:dyDescent="0.25">
      <c r="A1036" t="s">
        <v>1948</v>
      </c>
      <c r="O1036" s="7"/>
    </row>
    <row r="1037" spans="1:15" x14ac:dyDescent="0.25">
      <c r="A1037" t="s">
        <v>1740</v>
      </c>
      <c r="O1037" s="7"/>
    </row>
    <row r="1038" spans="1:15" x14ac:dyDescent="0.25">
      <c r="A1038" t="s">
        <v>1760</v>
      </c>
      <c r="O1038" s="7"/>
    </row>
    <row r="1039" spans="1:15" x14ac:dyDescent="0.25">
      <c r="A1039" t="s">
        <v>1761</v>
      </c>
      <c r="O1039" s="7"/>
    </row>
    <row r="1040" spans="1:15" x14ac:dyDescent="0.25">
      <c r="A1040" t="s">
        <v>481</v>
      </c>
      <c r="O1040" s="7"/>
    </row>
    <row r="1041" spans="1:15" x14ac:dyDescent="0.25">
      <c r="A1041" t="s">
        <v>4628</v>
      </c>
      <c r="O1041" s="7"/>
    </row>
    <row r="1042" spans="1:15" x14ac:dyDescent="0.25">
      <c r="A1042" t="s">
        <v>1694</v>
      </c>
      <c r="O1042" s="7"/>
    </row>
    <row r="1043" spans="1:15" x14ac:dyDescent="0.25">
      <c r="A1043" t="s">
        <v>1696</v>
      </c>
      <c r="O1043" s="7"/>
    </row>
    <row r="1044" spans="1:15" x14ac:dyDescent="0.25">
      <c r="A1044" t="s">
        <v>1732</v>
      </c>
      <c r="O1044" s="7"/>
    </row>
    <row r="1045" spans="1:15" x14ac:dyDescent="0.25">
      <c r="A1045" t="s">
        <v>1695</v>
      </c>
      <c r="O1045" s="7"/>
    </row>
    <row r="1046" spans="1:15" x14ac:dyDescent="0.25">
      <c r="A1046" t="s">
        <v>1690</v>
      </c>
      <c r="O1046" s="7"/>
    </row>
    <row r="1047" spans="1:15" x14ac:dyDescent="0.25">
      <c r="A1047" t="s">
        <v>5726</v>
      </c>
      <c r="O1047" s="7"/>
    </row>
    <row r="1048" spans="1:15" x14ac:dyDescent="0.25">
      <c r="A1048" t="s">
        <v>3738</v>
      </c>
      <c r="O1048" s="7"/>
    </row>
    <row r="1049" spans="1:15" x14ac:dyDescent="0.25">
      <c r="A1049" t="s">
        <v>5730</v>
      </c>
      <c r="O1049" s="7"/>
    </row>
    <row r="1050" spans="1:15" x14ac:dyDescent="0.25">
      <c r="A1050" t="s">
        <v>4794</v>
      </c>
      <c r="O1050" s="7"/>
    </row>
    <row r="1051" spans="1:15" x14ac:dyDescent="0.25">
      <c r="A1051" t="s">
        <v>3250</v>
      </c>
      <c r="O1051" s="7"/>
    </row>
    <row r="1052" spans="1:15" x14ac:dyDescent="0.25">
      <c r="A1052" t="s">
        <v>2374</v>
      </c>
      <c r="O1052" s="7"/>
    </row>
    <row r="1053" spans="1:15" x14ac:dyDescent="0.25">
      <c r="A1053" t="s">
        <v>3251</v>
      </c>
      <c r="O1053" s="7"/>
    </row>
    <row r="1054" spans="1:15" x14ac:dyDescent="0.25">
      <c r="A1054" t="s">
        <v>5329</v>
      </c>
      <c r="O1054" s="7"/>
    </row>
    <row r="1055" spans="1:15" x14ac:dyDescent="0.25">
      <c r="A1055" t="s">
        <v>4766</v>
      </c>
      <c r="O1055" s="7"/>
    </row>
    <row r="1056" spans="1:15" x14ac:dyDescent="0.25">
      <c r="A1056" t="s">
        <v>3245</v>
      </c>
      <c r="O1056" s="7"/>
    </row>
    <row r="1057" spans="1:15" x14ac:dyDescent="0.25">
      <c r="A1057" t="s">
        <v>4795</v>
      </c>
      <c r="O1057" s="7"/>
    </row>
    <row r="1058" spans="1:15" x14ac:dyDescent="0.25">
      <c r="A1058" t="s">
        <v>3358</v>
      </c>
      <c r="O1058" s="7"/>
    </row>
    <row r="1059" spans="1:15" x14ac:dyDescent="0.25">
      <c r="A1059" t="s">
        <v>4197</v>
      </c>
      <c r="O1059" s="7"/>
    </row>
    <row r="1060" spans="1:15" x14ac:dyDescent="0.25">
      <c r="A1060" t="s">
        <v>3359</v>
      </c>
      <c r="O1060" s="7"/>
    </row>
    <row r="1061" spans="1:15" x14ac:dyDescent="0.25">
      <c r="A1061" t="s">
        <v>3248</v>
      </c>
      <c r="O1061" s="7"/>
    </row>
    <row r="1062" spans="1:15" x14ac:dyDescent="0.25">
      <c r="A1062" t="s">
        <v>4767</v>
      </c>
      <c r="O1062" s="7"/>
    </row>
    <row r="1063" spans="1:15" x14ac:dyDescent="0.25">
      <c r="A1063" t="s">
        <v>4768</v>
      </c>
      <c r="O1063" s="7"/>
    </row>
    <row r="1064" spans="1:15" x14ac:dyDescent="0.25">
      <c r="A1064" t="s">
        <v>3249</v>
      </c>
      <c r="O1064" s="7"/>
    </row>
    <row r="1065" spans="1:15" x14ac:dyDescent="0.25">
      <c r="A1065" t="s">
        <v>3246</v>
      </c>
      <c r="O1065" s="7"/>
    </row>
    <row r="1066" spans="1:15" x14ac:dyDescent="0.25">
      <c r="A1066" t="s">
        <v>4769</v>
      </c>
      <c r="O1066" s="7"/>
    </row>
    <row r="1067" spans="1:15" x14ac:dyDescent="0.25">
      <c r="A1067" t="s">
        <v>3247</v>
      </c>
      <c r="O1067" s="7"/>
    </row>
    <row r="1068" spans="1:15" x14ac:dyDescent="0.25">
      <c r="A1068" t="s">
        <v>4168</v>
      </c>
      <c r="O1068" s="7"/>
    </row>
    <row r="1069" spans="1:15" x14ac:dyDescent="0.25">
      <c r="A1069" t="s">
        <v>1896</v>
      </c>
      <c r="O1069" s="7"/>
    </row>
    <row r="1070" spans="1:15" x14ac:dyDescent="0.25">
      <c r="A1070" t="s">
        <v>4610</v>
      </c>
      <c r="O1070" s="7"/>
    </row>
    <row r="1071" spans="1:15" x14ac:dyDescent="0.25">
      <c r="A1071" t="s">
        <v>303</v>
      </c>
      <c r="O1071" s="7"/>
    </row>
    <row r="1072" spans="1:15" x14ac:dyDescent="0.25">
      <c r="A1072" t="s">
        <v>1876</v>
      </c>
      <c r="O1072" s="7"/>
    </row>
    <row r="1073" spans="1:15" x14ac:dyDescent="0.25">
      <c r="A1073" t="s">
        <v>1885</v>
      </c>
      <c r="O1073" s="7"/>
    </row>
    <row r="1074" spans="1:15" x14ac:dyDescent="0.25">
      <c r="A1074" t="s">
        <v>1877</v>
      </c>
      <c r="O1074" s="7"/>
    </row>
    <row r="1075" spans="1:15" x14ac:dyDescent="0.25">
      <c r="A1075" t="s">
        <v>1886</v>
      </c>
      <c r="O1075" s="7"/>
    </row>
    <row r="1076" spans="1:15" x14ac:dyDescent="0.25">
      <c r="A1076" t="s">
        <v>4797</v>
      </c>
      <c r="O1076" s="7"/>
    </row>
    <row r="1077" spans="1:15" x14ac:dyDescent="0.25">
      <c r="A1077" t="s">
        <v>1897</v>
      </c>
      <c r="O1077" s="7"/>
    </row>
    <row r="1078" spans="1:15" x14ac:dyDescent="0.25">
      <c r="A1078" t="s">
        <v>1789</v>
      </c>
      <c r="O1078" s="7"/>
    </row>
    <row r="1079" spans="1:15" x14ac:dyDescent="0.25">
      <c r="A1079" t="s">
        <v>304</v>
      </c>
      <c r="O1079" s="7"/>
    </row>
    <row r="1080" spans="1:15" x14ac:dyDescent="0.25">
      <c r="A1080" t="s">
        <v>4329</v>
      </c>
      <c r="O1080" s="7"/>
    </row>
    <row r="1081" spans="1:15" x14ac:dyDescent="0.25">
      <c r="A1081" t="s">
        <v>494</v>
      </c>
      <c r="O1081" s="7"/>
    </row>
    <row r="1082" spans="1:15" x14ac:dyDescent="0.25">
      <c r="A1082" t="s">
        <v>980</v>
      </c>
      <c r="O1082" s="7"/>
    </row>
    <row r="1083" spans="1:15" x14ac:dyDescent="0.25">
      <c r="A1083" t="s">
        <v>282</v>
      </c>
      <c r="O1083" s="7"/>
    </row>
    <row r="1084" spans="1:15" x14ac:dyDescent="0.25">
      <c r="A1084" t="s">
        <v>1311</v>
      </c>
      <c r="O1084" s="7"/>
    </row>
    <row r="1085" spans="1:15" x14ac:dyDescent="0.25">
      <c r="A1085" t="s">
        <v>1788</v>
      </c>
      <c r="O1085" s="7"/>
    </row>
    <row r="1086" spans="1:15" x14ac:dyDescent="0.25">
      <c r="A1086" t="s">
        <v>1787</v>
      </c>
      <c r="O1086" s="7"/>
    </row>
    <row r="1087" spans="1:15" x14ac:dyDescent="0.25">
      <c r="A1087" t="s">
        <v>1762</v>
      </c>
      <c r="O1087" s="7"/>
    </row>
    <row r="1088" spans="1:15" x14ac:dyDescent="0.25">
      <c r="A1088" t="s">
        <v>4785</v>
      </c>
      <c r="O1088" s="7"/>
    </row>
    <row r="1089" spans="1:15" x14ac:dyDescent="0.25">
      <c r="A1089" t="s">
        <v>4790</v>
      </c>
      <c r="O1089" s="7"/>
    </row>
    <row r="1090" spans="1:15" x14ac:dyDescent="0.25">
      <c r="A1090" t="s">
        <v>1795</v>
      </c>
      <c r="O1090" s="7"/>
    </row>
    <row r="1091" spans="1:15" x14ac:dyDescent="0.25">
      <c r="A1091" t="s">
        <v>647</v>
      </c>
      <c r="O1091" s="7"/>
    </row>
    <row r="1092" spans="1:15" x14ac:dyDescent="0.25">
      <c r="A1092" t="s">
        <v>4792</v>
      </c>
      <c r="O1092" s="7"/>
    </row>
    <row r="1093" spans="1:15" x14ac:dyDescent="0.25">
      <c r="A1093" t="s">
        <v>4796</v>
      </c>
      <c r="O1093" s="7"/>
    </row>
    <row r="1094" spans="1:15" x14ac:dyDescent="0.25">
      <c r="A1094" t="s">
        <v>3244</v>
      </c>
      <c r="O1094" s="7"/>
    </row>
    <row r="1095" spans="1:15" x14ac:dyDescent="0.25">
      <c r="A1095" t="s">
        <v>648</v>
      </c>
      <c r="O1095" s="7"/>
    </row>
    <row r="1096" spans="1:15" x14ac:dyDescent="0.25">
      <c r="A1096" t="s">
        <v>4642</v>
      </c>
      <c r="O1096" s="7"/>
    </row>
    <row r="1097" spans="1:15" x14ac:dyDescent="0.25">
      <c r="A1097" t="s">
        <v>4791</v>
      </c>
      <c r="O1097" s="7"/>
    </row>
    <row r="1098" spans="1:15" x14ac:dyDescent="0.25">
      <c r="A1098" t="s">
        <v>4153</v>
      </c>
      <c r="O1098" s="7"/>
    </row>
    <row r="1099" spans="1:15" x14ac:dyDescent="0.25">
      <c r="A1099" t="s">
        <v>622</v>
      </c>
      <c r="O1099" s="7"/>
    </row>
    <row r="1100" spans="1:15" x14ac:dyDescent="0.25">
      <c r="A1100" t="s">
        <v>1796</v>
      </c>
      <c r="O1100" s="7"/>
    </row>
    <row r="1101" spans="1:15" x14ac:dyDescent="0.25">
      <c r="A1101" t="s">
        <v>450</v>
      </c>
      <c r="O1101" s="7"/>
    </row>
    <row r="1102" spans="1:15" x14ac:dyDescent="0.25">
      <c r="A1102" t="s">
        <v>3335</v>
      </c>
      <c r="O1102" s="7"/>
    </row>
    <row r="1103" spans="1:15" x14ac:dyDescent="0.25">
      <c r="A1103" t="s">
        <v>759</v>
      </c>
      <c r="O1103" s="7"/>
    </row>
    <row r="1104" spans="1:15" x14ac:dyDescent="0.25">
      <c r="A1104" t="s">
        <v>1766</v>
      </c>
      <c r="O1104" s="7"/>
    </row>
    <row r="1105" spans="1:15" x14ac:dyDescent="0.25">
      <c r="A1105" t="s">
        <v>283</v>
      </c>
      <c r="O1105" s="7"/>
    </row>
    <row r="1106" spans="1:15" x14ac:dyDescent="0.25">
      <c r="A1106" t="s">
        <v>634</v>
      </c>
      <c r="O1106" s="7"/>
    </row>
    <row r="1107" spans="1:15" x14ac:dyDescent="0.25">
      <c r="A1107" t="s">
        <v>1325</v>
      </c>
      <c r="O1107" s="7"/>
    </row>
    <row r="1108" spans="1:15" x14ac:dyDescent="0.25">
      <c r="A1108" t="s">
        <v>310</v>
      </c>
      <c r="O1108" s="7"/>
    </row>
    <row r="1109" spans="1:15" x14ac:dyDescent="0.25">
      <c r="A1109" t="s">
        <v>770</v>
      </c>
      <c r="O1109" s="7"/>
    </row>
    <row r="1110" spans="1:15" x14ac:dyDescent="0.25">
      <c r="A1110" t="s">
        <v>1887</v>
      </c>
      <c r="O1110" s="7"/>
    </row>
    <row r="1111" spans="1:15" x14ac:dyDescent="0.25">
      <c r="A1111" t="s">
        <v>307</v>
      </c>
      <c r="O1111" s="7"/>
    </row>
    <row r="1112" spans="1:15" x14ac:dyDescent="0.25">
      <c r="A1112" t="s">
        <v>4793</v>
      </c>
      <c r="O1112" s="7"/>
    </row>
    <row r="1113" spans="1:15" x14ac:dyDescent="0.25">
      <c r="A1113" t="s">
        <v>4470</v>
      </c>
      <c r="O1113" s="7"/>
    </row>
    <row r="1114" spans="1:15" x14ac:dyDescent="0.25">
      <c r="A1114" t="s">
        <v>305</v>
      </c>
      <c r="O1114" s="7"/>
    </row>
    <row r="1115" spans="1:15" x14ac:dyDescent="0.25">
      <c r="A1115" t="s">
        <v>1899</v>
      </c>
      <c r="O1115" s="7"/>
    </row>
    <row r="1116" spans="1:15" x14ac:dyDescent="0.25">
      <c r="A1116" t="s">
        <v>443</v>
      </c>
      <c r="O1116" s="7"/>
    </row>
    <row r="1117" spans="1:15" x14ac:dyDescent="0.25">
      <c r="A1117" t="s">
        <v>4332</v>
      </c>
      <c r="O1117" s="7"/>
    </row>
    <row r="1118" spans="1:15" x14ac:dyDescent="0.25">
      <c r="A1118" t="s">
        <v>1389</v>
      </c>
      <c r="O1118" s="7"/>
    </row>
    <row r="1119" spans="1:15" x14ac:dyDescent="0.25">
      <c r="A1119" t="s">
        <v>3356</v>
      </c>
      <c r="O1119" s="7"/>
    </row>
    <row r="1120" spans="1:15" x14ac:dyDescent="0.25">
      <c r="A1120" t="s">
        <v>1388</v>
      </c>
      <c r="O1120" s="7"/>
    </row>
    <row r="1121" spans="1:15" x14ac:dyDescent="0.25">
      <c r="A1121" t="s">
        <v>629</v>
      </c>
      <c r="O1121" s="7"/>
    </row>
    <row r="1122" spans="1:15" x14ac:dyDescent="0.25">
      <c r="A1122" t="s">
        <v>1900</v>
      </c>
      <c r="O1122" s="7"/>
    </row>
    <row r="1123" spans="1:15" x14ac:dyDescent="0.25">
      <c r="A1123" t="s">
        <v>308</v>
      </c>
      <c r="O1123" s="7"/>
    </row>
    <row r="1124" spans="1:15" x14ac:dyDescent="0.25">
      <c r="A1124" t="s">
        <v>1310</v>
      </c>
      <c r="O1124" s="7"/>
    </row>
    <row r="1125" spans="1:15" x14ac:dyDescent="0.25">
      <c r="A1125" t="s">
        <v>1741</v>
      </c>
      <c r="O1125" s="7"/>
    </row>
    <row r="1126" spans="1:15" x14ac:dyDescent="0.25">
      <c r="A1126" t="s">
        <v>5732</v>
      </c>
      <c r="O1126" s="7"/>
    </row>
    <row r="1127" spans="1:15" x14ac:dyDescent="0.25">
      <c r="A1127" t="s">
        <v>312</v>
      </c>
      <c r="O1127" s="7"/>
    </row>
    <row r="1128" spans="1:15" x14ac:dyDescent="0.25">
      <c r="A1128" t="s">
        <v>3595</v>
      </c>
      <c r="O1128" s="7"/>
    </row>
    <row r="1129" spans="1:15" x14ac:dyDescent="0.25">
      <c r="A1129" t="s">
        <v>423</v>
      </c>
      <c r="O1129" s="7"/>
    </row>
    <row r="1130" spans="1:15" x14ac:dyDescent="0.25">
      <c r="A1130" t="s">
        <v>285</v>
      </c>
      <c r="O1130" s="7"/>
    </row>
    <row r="1131" spans="1:15" x14ac:dyDescent="0.25">
      <c r="A1131" t="s">
        <v>3737</v>
      </c>
      <c r="O1131" s="7"/>
    </row>
    <row r="1132" spans="1:15" x14ac:dyDescent="0.25">
      <c r="A1132" t="s">
        <v>4330</v>
      </c>
      <c r="O1132" s="7"/>
    </row>
    <row r="1133" spans="1:15" x14ac:dyDescent="0.25">
      <c r="A1133" t="s">
        <v>1901</v>
      </c>
      <c r="O1133" s="7"/>
    </row>
    <row r="1134" spans="1:15" x14ac:dyDescent="0.25">
      <c r="A1134" t="s">
        <v>302</v>
      </c>
      <c r="O1134" s="7"/>
    </row>
    <row r="1135" spans="1:15" x14ac:dyDescent="0.25">
      <c r="A1135" t="s">
        <v>306</v>
      </c>
      <c r="O1135" s="7"/>
    </row>
    <row r="1136" spans="1:15" x14ac:dyDescent="0.25">
      <c r="A1136" t="s">
        <v>3197</v>
      </c>
      <c r="O1136" s="7"/>
    </row>
    <row r="1137" spans="1:15" x14ac:dyDescent="0.25">
      <c r="A1137" t="s">
        <v>4119</v>
      </c>
      <c r="O1137" s="7"/>
    </row>
    <row r="1138" spans="1:15" x14ac:dyDescent="0.25">
      <c r="A1138" t="s">
        <v>3938</v>
      </c>
      <c r="O1138" s="7"/>
    </row>
    <row r="1139" spans="1:15" x14ac:dyDescent="0.25">
      <c r="A1139" t="s">
        <v>315</v>
      </c>
      <c r="O1139" s="7"/>
    </row>
    <row r="1140" spans="1:15" x14ac:dyDescent="0.25">
      <c r="A1140" t="s">
        <v>630</v>
      </c>
      <c r="O1140" s="7"/>
    </row>
    <row r="1141" spans="1:15" x14ac:dyDescent="0.25">
      <c r="A1141" t="s">
        <v>4152</v>
      </c>
      <c r="O1141" s="7"/>
    </row>
    <row r="1142" spans="1:15" x14ac:dyDescent="0.25">
      <c r="A1142" t="s">
        <v>1804</v>
      </c>
      <c r="O1142" s="7"/>
    </row>
    <row r="1143" spans="1:15" x14ac:dyDescent="0.25">
      <c r="A1143" t="s">
        <v>492</v>
      </c>
      <c r="O1143" s="7"/>
    </row>
    <row r="1144" spans="1:15" x14ac:dyDescent="0.25">
      <c r="A1144" t="s">
        <v>1390</v>
      </c>
      <c r="O1144" s="7"/>
    </row>
    <row r="1145" spans="1:15" x14ac:dyDescent="0.25">
      <c r="A1145" t="s">
        <v>5733</v>
      </c>
      <c r="O1145" s="7"/>
    </row>
    <row r="1146" spans="1:15" x14ac:dyDescent="0.25">
      <c r="A1146" t="s">
        <v>4170</v>
      </c>
      <c r="O1146" s="7"/>
    </row>
    <row r="1147" spans="1:15" x14ac:dyDescent="0.25">
      <c r="A1147" t="s">
        <v>640</v>
      </c>
      <c r="O1147" s="7"/>
    </row>
    <row r="1148" spans="1:15" x14ac:dyDescent="0.25">
      <c r="A1148" t="s">
        <v>313</v>
      </c>
      <c r="O1148" s="7"/>
    </row>
    <row r="1149" spans="1:15" x14ac:dyDescent="0.25">
      <c r="A1149" t="s">
        <v>1902</v>
      </c>
      <c r="O1149" s="7"/>
    </row>
    <row r="1150" spans="1:15" x14ac:dyDescent="0.25">
      <c r="A1150" t="s">
        <v>767</v>
      </c>
      <c r="O1150" s="7"/>
    </row>
    <row r="1151" spans="1:15" x14ac:dyDescent="0.25">
      <c r="A1151" t="s">
        <v>3592</v>
      </c>
      <c r="O1151" s="7"/>
    </row>
    <row r="1152" spans="1:15" x14ac:dyDescent="0.25">
      <c r="A1152" t="s">
        <v>3593</v>
      </c>
      <c r="O1152" s="7"/>
    </row>
    <row r="1153" spans="1:15" x14ac:dyDescent="0.25">
      <c r="A1153" t="s">
        <v>3598</v>
      </c>
      <c r="O1153" s="7"/>
    </row>
    <row r="1154" spans="1:15" x14ac:dyDescent="0.25">
      <c r="A1154" t="s">
        <v>4611</v>
      </c>
      <c r="O1154" s="7"/>
    </row>
    <row r="1155" spans="1:15" x14ac:dyDescent="0.25">
      <c r="A1155" t="s">
        <v>762</v>
      </c>
      <c r="O1155" s="7"/>
    </row>
    <row r="1156" spans="1:15" x14ac:dyDescent="0.25">
      <c r="A1156" t="s">
        <v>763</v>
      </c>
    </row>
    <row r="1157" spans="1:15" x14ac:dyDescent="0.25">
      <c r="A1157" t="s">
        <v>764</v>
      </c>
    </row>
    <row r="1158" spans="1:15" x14ac:dyDescent="0.25">
      <c r="A1158" t="s">
        <v>4612</v>
      </c>
    </row>
    <row r="1159" spans="1:15" x14ac:dyDescent="0.25">
      <c r="A1159" t="s">
        <v>794</v>
      </c>
    </row>
    <row r="1160" spans="1:15" x14ac:dyDescent="0.25">
      <c r="A1160" t="s">
        <v>777</v>
      </c>
    </row>
    <row r="1161" spans="1:15" x14ac:dyDescent="0.25">
      <c r="A1161" t="s">
        <v>4367</v>
      </c>
    </row>
    <row r="1162" spans="1:15" x14ac:dyDescent="0.25">
      <c r="A1162" t="s">
        <v>826</v>
      </c>
    </row>
    <row r="1163" spans="1:15" x14ac:dyDescent="0.25">
      <c r="A1163" t="s">
        <v>814</v>
      </c>
    </row>
    <row r="1164" spans="1:15" x14ac:dyDescent="0.25">
      <c r="A1164" t="s">
        <v>778</v>
      </c>
    </row>
    <row r="1165" spans="1:15" x14ac:dyDescent="0.25">
      <c r="A1165" t="s">
        <v>779</v>
      </c>
    </row>
    <row r="1166" spans="1:15" x14ac:dyDescent="0.25">
      <c r="A1166" t="s">
        <v>828</v>
      </c>
    </row>
    <row r="1167" spans="1:15" x14ac:dyDescent="0.25">
      <c r="A1167" t="s">
        <v>806</v>
      </c>
    </row>
    <row r="1168" spans="1:15" x14ac:dyDescent="0.25">
      <c r="A1168" t="s">
        <v>774</v>
      </c>
    </row>
    <row r="1169" spans="1:1" x14ac:dyDescent="0.25">
      <c r="A1169" t="s">
        <v>771</v>
      </c>
    </row>
    <row r="1170" spans="1:1" x14ac:dyDescent="0.25">
      <c r="A1170" t="s">
        <v>807</v>
      </c>
    </row>
    <row r="1171" spans="1:1" x14ac:dyDescent="0.25">
      <c r="A1171" t="s">
        <v>815</v>
      </c>
    </row>
    <row r="1172" spans="1:1" x14ac:dyDescent="0.25">
      <c r="A1172" t="s">
        <v>772</v>
      </c>
    </row>
    <row r="1173" spans="1:1" x14ac:dyDescent="0.25">
      <c r="A1173" t="s">
        <v>3666</v>
      </c>
    </row>
    <row r="1174" spans="1:1" x14ac:dyDescent="0.25">
      <c r="A1174" t="s">
        <v>780</v>
      </c>
    </row>
    <row r="1175" spans="1:1" x14ac:dyDescent="0.25">
      <c r="A1175" t="s">
        <v>782</v>
      </c>
    </row>
    <row r="1176" spans="1:1" x14ac:dyDescent="0.25">
      <c r="A1176" t="s">
        <v>783</v>
      </c>
    </row>
    <row r="1177" spans="1:1" x14ac:dyDescent="0.25">
      <c r="A1177" t="s">
        <v>837</v>
      </c>
    </row>
    <row r="1178" spans="1:1" x14ac:dyDescent="0.25">
      <c r="A1178" t="s">
        <v>3252</v>
      </c>
    </row>
    <row r="1179" spans="1:1" x14ac:dyDescent="0.25">
      <c r="A1179" t="s">
        <v>781</v>
      </c>
    </row>
    <row r="1180" spans="1:1" x14ac:dyDescent="0.25">
      <c r="A1180" t="s">
        <v>836</v>
      </c>
    </row>
    <row r="1181" spans="1:1" x14ac:dyDescent="0.25">
      <c r="A1181" t="s">
        <v>833</v>
      </c>
    </row>
    <row r="1182" spans="1:1" x14ac:dyDescent="0.25">
      <c r="A1182" t="s">
        <v>834</v>
      </c>
    </row>
    <row r="1183" spans="1:1" x14ac:dyDescent="0.25">
      <c r="A1183" t="s">
        <v>3667</v>
      </c>
    </row>
    <row r="1184" spans="1:1" x14ac:dyDescent="0.25">
      <c r="A1184" t="s">
        <v>1689</v>
      </c>
    </row>
    <row r="1185" spans="1:1" x14ac:dyDescent="0.25">
      <c r="A1185" t="s">
        <v>2722</v>
      </c>
    </row>
    <row r="1186" spans="1:1" x14ac:dyDescent="0.25">
      <c r="A1186" t="s">
        <v>2458</v>
      </c>
    </row>
    <row r="1187" spans="1:1" x14ac:dyDescent="0.25">
      <c r="A1187" t="s">
        <v>4241</v>
      </c>
    </row>
    <row r="1188" spans="1:1" x14ac:dyDescent="0.25">
      <c r="A1188" t="s">
        <v>113</v>
      </c>
    </row>
    <row r="1189" spans="1:1" x14ac:dyDescent="0.25">
      <c r="A1189" t="s">
        <v>4762</v>
      </c>
    </row>
    <row r="1190" spans="1:1" x14ac:dyDescent="0.25">
      <c r="A1190" t="s">
        <v>996</v>
      </c>
    </row>
    <row r="1191" spans="1:1" x14ac:dyDescent="0.25">
      <c r="A1191" t="s">
        <v>997</v>
      </c>
    </row>
    <row r="1192" spans="1:1" x14ac:dyDescent="0.25">
      <c r="A1192" t="s">
        <v>1061</v>
      </c>
    </row>
    <row r="1193" spans="1:1" x14ac:dyDescent="0.25">
      <c r="A1193" t="s">
        <v>1075</v>
      </c>
    </row>
    <row r="1194" spans="1:1" x14ac:dyDescent="0.25">
      <c r="A1194" t="s">
        <v>982</v>
      </c>
    </row>
    <row r="1195" spans="1:1" x14ac:dyDescent="0.25">
      <c r="A1195" t="s">
        <v>4389</v>
      </c>
    </row>
    <row r="1196" spans="1:1" x14ac:dyDescent="0.25">
      <c r="A1196" t="s">
        <v>785</v>
      </c>
    </row>
    <row r="1197" spans="1:1" x14ac:dyDescent="0.25">
      <c r="A1197" t="s">
        <v>2911</v>
      </c>
    </row>
    <row r="1198" spans="1:1" x14ac:dyDescent="0.25">
      <c r="A1198" t="s">
        <v>3102</v>
      </c>
    </row>
    <row r="1199" spans="1:1" x14ac:dyDescent="0.25">
      <c r="A1199" t="s">
        <v>817</v>
      </c>
    </row>
    <row r="1200" spans="1:1" x14ac:dyDescent="0.25">
      <c r="A1200" t="s">
        <v>2627</v>
      </c>
    </row>
    <row r="1201" spans="1:1" x14ac:dyDescent="0.25">
      <c r="A1201" t="s">
        <v>2109</v>
      </c>
    </row>
    <row r="1202" spans="1:1" x14ac:dyDescent="0.25">
      <c r="A1202" t="s">
        <v>4481</v>
      </c>
    </row>
    <row r="1203" spans="1:1" x14ac:dyDescent="0.25">
      <c r="A1203" t="s">
        <v>130</v>
      </c>
    </row>
    <row r="1204" spans="1:1" x14ac:dyDescent="0.25">
      <c r="A1204" t="s">
        <v>4375</v>
      </c>
    </row>
    <row r="1205" spans="1:1" x14ac:dyDescent="0.25">
      <c r="A1205" t="s">
        <v>3257</v>
      </c>
    </row>
    <row r="1206" spans="1:1" x14ac:dyDescent="0.25">
      <c r="A1206" t="s">
        <v>180</v>
      </c>
    </row>
    <row r="1207" spans="1:1" x14ac:dyDescent="0.25">
      <c r="A1207" t="s">
        <v>3599</v>
      </c>
    </row>
    <row r="1208" spans="1:1" x14ac:dyDescent="0.25">
      <c r="A1208" t="s">
        <v>3600</v>
      </c>
    </row>
    <row r="1209" spans="1:1" x14ac:dyDescent="0.25">
      <c r="A1209" t="s">
        <v>1911</v>
      </c>
    </row>
    <row r="1210" spans="1:1" x14ac:dyDescent="0.25">
      <c r="A1210" t="s">
        <v>3744</v>
      </c>
    </row>
    <row r="1211" spans="1:1" x14ac:dyDescent="0.25">
      <c r="A1211" t="s">
        <v>1915</v>
      </c>
    </row>
    <row r="1212" spans="1:1" x14ac:dyDescent="0.25">
      <c r="A1212" t="s">
        <v>1914</v>
      </c>
    </row>
    <row r="1213" spans="1:1" x14ac:dyDescent="0.25">
      <c r="A1213" t="s">
        <v>3743</v>
      </c>
    </row>
    <row r="1214" spans="1:1" x14ac:dyDescent="0.25">
      <c r="A1214" t="s">
        <v>1912</v>
      </c>
    </row>
    <row r="1215" spans="1:1" x14ac:dyDescent="0.25">
      <c r="A1215" t="s">
        <v>1913</v>
      </c>
    </row>
    <row r="1216" spans="1:1" x14ac:dyDescent="0.25">
      <c r="A1216" t="s">
        <v>3745</v>
      </c>
    </row>
    <row r="1217" spans="1:1" x14ac:dyDescent="0.25">
      <c r="A1217" t="s">
        <v>3596</v>
      </c>
    </row>
    <row r="1218" spans="1:1" x14ac:dyDescent="0.25">
      <c r="A1218" t="s">
        <v>1285</v>
      </c>
    </row>
    <row r="1219" spans="1:1" x14ac:dyDescent="0.25">
      <c r="A1219" t="s">
        <v>4146</v>
      </c>
    </row>
    <row r="1220" spans="1:1" x14ac:dyDescent="0.25">
      <c r="A1220" t="s">
        <v>4172</v>
      </c>
    </row>
    <row r="1221" spans="1:1" x14ac:dyDescent="0.25">
      <c r="A1221" t="s">
        <v>5464</v>
      </c>
    </row>
    <row r="1222" spans="1:1" x14ac:dyDescent="0.25">
      <c r="A1222" t="s">
        <v>3569</v>
      </c>
    </row>
    <row r="1223" spans="1:1" x14ac:dyDescent="0.25">
      <c r="A1223" t="s">
        <v>4469</v>
      </c>
    </row>
    <row r="1224" spans="1:1" x14ac:dyDescent="0.25">
      <c r="A1224" t="s">
        <v>929</v>
      </c>
    </row>
    <row r="1225" spans="1:1" x14ac:dyDescent="0.25">
      <c r="A1225" t="s">
        <v>5538</v>
      </c>
    </row>
    <row r="1226" spans="1:1" x14ac:dyDescent="0.25">
      <c r="A1226" t="s">
        <v>3497</v>
      </c>
    </row>
    <row r="1227" spans="1:1" x14ac:dyDescent="0.25">
      <c r="A1227" t="s">
        <v>2854</v>
      </c>
    </row>
    <row r="1228" spans="1:1" x14ac:dyDescent="0.25">
      <c r="A1228" t="s">
        <v>3792</v>
      </c>
    </row>
    <row r="1229" spans="1:1" x14ac:dyDescent="0.25">
      <c r="A1229" t="s">
        <v>3791</v>
      </c>
    </row>
    <row r="1230" spans="1:1" x14ac:dyDescent="0.25">
      <c r="A1230" t="s">
        <v>866</v>
      </c>
    </row>
    <row r="1231" spans="1:1" x14ac:dyDescent="0.25">
      <c r="A1231" t="s">
        <v>2845</v>
      </c>
    </row>
    <row r="1232" spans="1:1" x14ac:dyDescent="0.25">
      <c r="A1232" t="s">
        <v>5176</v>
      </c>
    </row>
    <row r="1233" spans="1:1" x14ac:dyDescent="0.25">
      <c r="A1233" t="s">
        <v>3511</v>
      </c>
    </row>
    <row r="1234" spans="1:1" x14ac:dyDescent="0.25">
      <c r="A1234" t="s">
        <v>2106</v>
      </c>
    </row>
    <row r="1235" spans="1:1" x14ac:dyDescent="0.25">
      <c r="A1235" t="s">
        <v>2161</v>
      </c>
    </row>
    <row r="1236" spans="1:1" x14ac:dyDescent="0.25">
      <c r="A1236" t="s">
        <v>5537</v>
      </c>
    </row>
    <row r="1237" spans="1:1" x14ac:dyDescent="0.25">
      <c r="A1237" t="s">
        <v>2745</v>
      </c>
    </row>
    <row r="1238" spans="1:1" x14ac:dyDescent="0.25">
      <c r="A1238" t="s">
        <v>2299</v>
      </c>
    </row>
    <row r="1239" spans="1:1" x14ac:dyDescent="0.25">
      <c r="A1239" t="s">
        <v>5591</v>
      </c>
    </row>
    <row r="1240" spans="1:1" x14ac:dyDescent="0.25">
      <c r="A1240" t="s">
        <v>2300</v>
      </c>
    </row>
    <row r="1241" spans="1:1" x14ac:dyDescent="0.25">
      <c r="A1241" t="s">
        <v>2728</v>
      </c>
    </row>
    <row r="1242" spans="1:1" x14ac:dyDescent="0.25">
      <c r="A1242" t="s">
        <v>618</v>
      </c>
    </row>
    <row r="1243" spans="1:1" x14ac:dyDescent="0.25">
      <c r="A1243" t="s">
        <v>5510</v>
      </c>
    </row>
    <row r="1244" spans="1:1" x14ac:dyDescent="0.25">
      <c r="A1244" t="s">
        <v>204</v>
      </c>
    </row>
    <row r="1245" spans="1:1" x14ac:dyDescent="0.25">
      <c r="A1245" t="s">
        <v>230</v>
      </c>
    </row>
    <row r="1246" spans="1:1" x14ac:dyDescent="0.25">
      <c r="A1246" t="s">
        <v>4798</v>
      </c>
    </row>
    <row r="1247" spans="1:1" x14ac:dyDescent="0.25">
      <c r="A1247" t="s">
        <v>4685</v>
      </c>
    </row>
    <row r="1248" spans="1:1" x14ac:dyDescent="0.25">
      <c r="A1248" t="s">
        <v>132</v>
      </c>
    </row>
    <row r="1249" spans="1:1" x14ac:dyDescent="0.25">
      <c r="A1249" t="s">
        <v>4687</v>
      </c>
    </row>
    <row r="1250" spans="1:1" x14ac:dyDescent="0.25">
      <c r="A1250" t="s">
        <v>5047</v>
      </c>
    </row>
    <row r="1251" spans="1:1" x14ac:dyDescent="0.25">
      <c r="A1251" t="s">
        <v>2956</v>
      </c>
    </row>
    <row r="1252" spans="1:1" x14ac:dyDescent="0.25">
      <c r="A1252" t="s">
        <v>5514</v>
      </c>
    </row>
    <row r="1253" spans="1:1" x14ac:dyDescent="0.25">
      <c r="A1253" t="s">
        <v>4567</v>
      </c>
    </row>
    <row r="1254" spans="1:1" x14ac:dyDescent="0.25">
      <c r="A1254" t="s">
        <v>4914</v>
      </c>
    </row>
    <row r="1255" spans="1:1" x14ac:dyDescent="0.25">
      <c r="A1255" t="s">
        <v>3501</v>
      </c>
    </row>
    <row r="1256" spans="1:1" x14ac:dyDescent="0.25">
      <c r="A1256" t="s">
        <v>5180</v>
      </c>
    </row>
    <row r="1257" spans="1:1" x14ac:dyDescent="0.25">
      <c r="A1257" t="s">
        <v>5619</v>
      </c>
    </row>
    <row r="1258" spans="1:1" x14ac:dyDescent="0.25">
      <c r="A1258" t="s">
        <v>3933</v>
      </c>
    </row>
    <row r="1259" spans="1:1" x14ac:dyDescent="0.25">
      <c r="A1259" t="s">
        <v>5623</v>
      </c>
    </row>
    <row r="1260" spans="1:1" x14ac:dyDescent="0.25">
      <c r="A1260" t="s">
        <v>2353</v>
      </c>
    </row>
    <row r="1261" spans="1:1" x14ac:dyDescent="0.25">
      <c r="A1261" t="s">
        <v>5944</v>
      </c>
    </row>
    <row r="1262" spans="1:1" x14ac:dyDescent="0.25">
      <c r="A1262" t="s">
        <v>989</v>
      </c>
    </row>
    <row r="1263" spans="1:1" x14ac:dyDescent="0.25">
      <c r="A1263" t="s">
        <v>4832</v>
      </c>
    </row>
    <row r="1264" spans="1:1" x14ac:dyDescent="0.25">
      <c r="A1264" t="s">
        <v>3921</v>
      </c>
    </row>
    <row r="1265" spans="1:1" x14ac:dyDescent="0.25">
      <c r="A1265" t="s">
        <v>3846</v>
      </c>
    </row>
    <row r="1266" spans="1:1" x14ac:dyDescent="0.25">
      <c r="A1266" t="s">
        <v>3051</v>
      </c>
    </row>
    <row r="1267" spans="1:1" x14ac:dyDescent="0.25">
      <c r="A1267" t="s">
        <v>5578</v>
      </c>
    </row>
    <row r="1268" spans="1:1" x14ac:dyDescent="0.25">
      <c r="A1268" t="s">
        <v>2349</v>
      </c>
    </row>
    <row r="1269" spans="1:1" x14ac:dyDescent="0.25">
      <c r="A1269" t="s">
        <v>3419</v>
      </c>
    </row>
    <row r="1270" spans="1:1" x14ac:dyDescent="0.25">
      <c r="A1270" t="s">
        <v>2362</v>
      </c>
    </row>
    <row r="1271" spans="1:1" x14ac:dyDescent="0.25">
      <c r="A1271" t="s">
        <v>3548</v>
      </c>
    </row>
    <row r="1272" spans="1:1" x14ac:dyDescent="0.25">
      <c r="A1272" t="s">
        <v>4910</v>
      </c>
    </row>
    <row r="1273" spans="1:1" x14ac:dyDescent="0.25">
      <c r="A1273" t="s">
        <v>5914</v>
      </c>
    </row>
    <row r="1274" spans="1:1" x14ac:dyDescent="0.25">
      <c r="A1274" t="s">
        <v>86</v>
      </c>
    </row>
    <row r="1275" spans="1:1" x14ac:dyDescent="0.25">
      <c r="A1275" t="s">
        <v>3784</v>
      </c>
    </row>
    <row r="1276" spans="1:1" x14ac:dyDescent="0.25">
      <c r="A1276" t="s">
        <v>5116</v>
      </c>
    </row>
    <row r="1277" spans="1:1" x14ac:dyDescent="0.25">
      <c r="A1277" t="s">
        <v>4080</v>
      </c>
    </row>
    <row r="1278" spans="1:1" x14ac:dyDescent="0.25">
      <c r="A1278" t="s">
        <v>5515</v>
      </c>
    </row>
    <row r="1279" spans="1:1" x14ac:dyDescent="0.25">
      <c r="A1279" t="s">
        <v>3854</v>
      </c>
    </row>
    <row r="1280" spans="1:1" x14ac:dyDescent="0.25">
      <c r="A1280" t="s">
        <v>3015</v>
      </c>
    </row>
    <row r="1281" spans="1:1" x14ac:dyDescent="0.25">
      <c r="A1281" t="s">
        <v>3847</v>
      </c>
    </row>
    <row r="1282" spans="1:1" x14ac:dyDescent="0.25">
      <c r="A1282" t="s">
        <v>2949</v>
      </c>
    </row>
    <row r="1283" spans="1:1" x14ac:dyDescent="0.25">
      <c r="A1283" t="s">
        <v>3020</v>
      </c>
    </row>
    <row r="1284" spans="1:1" x14ac:dyDescent="0.25">
      <c r="A1284" t="s">
        <v>5006</v>
      </c>
    </row>
    <row r="1285" spans="1:1" x14ac:dyDescent="0.25">
      <c r="A1285" t="s">
        <v>2940</v>
      </c>
    </row>
    <row r="1286" spans="1:1" x14ac:dyDescent="0.25">
      <c r="A1286" t="s">
        <v>4285</v>
      </c>
    </row>
    <row r="1287" spans="1:1" x14ac:dyDescent="0.25">
      <c r="A1287" t="s">
        <v>5930</v>
      </c>
    </row>
    <row r="1288" spans="1:1" x14ac:dyDescent="0.25">
      <c r="A1288" t="s">
        <v>2906</v>
      </c>
    </row>
    <row r="1289" spans="1:1" x14ac:dyDescent="0.25">
      <c r="A1289" t="s">
        <v>2852</v>
      </c>
    </row>
    <row r="1290" spans="1:1" x14ac:dyDescent="0.25">
      <c r="A1290" t="s">
        <v>3033</v>
      </c>
    </row>
    <row r="1291" spans="1:1" x14ac:dyDescent="0.25">
      <c r="A1291" t="s">
        <v>2857</v>
      </c>
    </row>
    <row r="1292" spans="1:1" x14ac:dyDescent="0.25">
      <c r="A1292" t="s">
        <v>4829</v>
      </c>
    </row>
    <row r="1293" spans="1:1" x14ac:dyDescent="0.25">
      <c r="A1293" t="s">
        <v>4555</v>
      </c>
    </row>
    <row r="1294" spans="1:1" x14ac:dyDescent="0.25">
      <c r="A1294" t="s">
        <v>978</v>
      </c>
    </row>
    <row r="1295" spans="1:1" x14ac:dyDescent="0.25">
      <c r="A1295" t="s">
        <v>4274</v>
      </c>
    </row>
    <row r="1296" spans="1:1" x14ac:dyDescent="0.25">
      <c r="A1296" t="s">
        <v>5004</v>
      </c>
    </row>
    <row r="1297" spans="1:1" x14ac:dyDescent="0.25">
      <c r="A1297" t="s">
        <v>3103</v>
      </c>
    </row>
    <row r="1298" spans="1:1" x14ac:dyDescent="0.25">
      <c r="A1298" t="s">
        <v>5892</v>
      </c>
    </row>
    <row r="1299" spans="1:1" x14ac:dyDescent="0.25">
      <c r="A1299" t="s">
        <v>5616</v>
      </c>
    </row>
    <row r="1300" spans="1:1" x14ac:dyDescent="0.25">
      <c r="A1300" t="s">
        <v>2752</v>
      </c>
    </row>
    <row r="1301" spans="1:1" x14ac:dyDescent="0.25">
      <c r="A1301" t="s">
        <v>168</v>
      </c>
    </row>
    <row r="1302" spans="1:1" x14ac:dyDescent="0.25">
      <c r="A1302" t="s">
        <v>579</v>
      </c>
    </row>
    <row r="1303" spans="1:1" x14ac:dyDescent="0.25">
      <c r="A1303" t="s">
        <v>581</v>
      </c>
    </row>
    <row r="1304" spans="1:1" x14ac:dyDescent="0.25">
      <c r="A1304" t="s">
        <v>5336</v>
      </c>
    </row>
    <row r="1305" spans="1:1" x14ac:dyDescent="0.25">
      <c r="A1305" t="s">
        <v>3713</v>
      </c>
    </row>
    <row r="1306" spans="1:1" x14ac:dyDescent="0.25">
      <c r="A1306" t="s">
        <v>5928</v>
      </c>
    </row>
    <row r="1307" spans="1:1" x14ac:dyDescent="0.25">
      <c r="A1307" t="s">
        <v>2895</v>
      </c>
    </row>
    <row r="1308" spans="1:1" x14ac:dyDescent="0.25">
      <c r="A1308" t="s">
        <v>617</v>
      </c>
    </row>
    <row r="1309" spans="1:1" x14ac:dyDescent="0.25">
      <c r="A1309" t="s">
        <v>2885</v>
      </c>
    </row>
    <row r="1310" spans="1:1" x14ac:dyDescent="0.25">
      <c r="A1310" t="s">
        <v>2097</v>
      </c>
    </row>
    <row r="1311" spans="1:1" x14ac:dyDescent="0.25">
      <c r="A1311" t="s">
        <v>2853</v>
      </c>
    </row>
    <row r="1312" spans="1:1" x14ac:dyDescent="0.25">
      <c r="A1312" t="s">
        <v>5499</v>
      </c>
    </row>
    <row r="1313" spans="1:1" x14ac:dyDescent="0.25">
      <c r="A1313" t="s">
        <v>3920</v>
      </c>
    </row>
    <row r="1314" spans="1:1" x14ac:dyDescent="0.25">
      <c r="A1314" t="s">
        <v>4924</v>
      </c>
    </row>
    <row r="1315" spans="1:1" x14ac:dyDescent="0.25">
      <c r="A1315" t="s">
        <v>3027</v>
      </c>
    </row>
    <row r="1316" spans="1:1" x14ac:dyDescent="0.25">
      <c r="A1316" t="s">
        <v>4279</v>
      </c>
    </row>
    <row r="1317" spans="1:1" x14ac:dyDescent="0.25">
      <c r="A1317" t="s">
        <v>3030</v>
      </c>
    </row>
    <row r="1318" spans="1:1" x14ac:dyDescent="0.25">
      <c r="A1318" t="s">
        <v>3031</v>
      </c>
    </row>
    <row r="1319" spans="1:1" x14ac:dyDescent="0.25">
      <c r="A1319" t="s">
        <v>4566</v>
      </c>
    </row>
    <row r="1320" spans="1:1" x14ac:dyDescent="0.25">
      <c r="A1320" t="s">
        <v>3049</v>
      </c>
    </row>
    <row r="1321" spans="1:1" x14ac:dyDescent="0.25">
      <c r="A1321" t="s">
        <v>5948</v>
      </c>
    </row>
    <row r="1322" spans="1:1" x14ac:dyDescent="0.25">
      <c r="A1322" t="s">
        <v>3100</v>
      </c>
    </row>
    <row r="1323" spans="1:1" x14ac:dyDescent="0.25">
      <c r="A1323" t="s">
        <v>3118</v>
      </c>
    </row>
    <row r="1324" spans="1:1" x14ac:dyDescent="0.25">
      <c r="A1324" t="s">
        <v>3057</v>
      </c>
    </row>
    <row r="1325" spans="1:1" x14ac:dyDescent="0.25">
      <c r="A1325" t="s">
        <v>4913</v>
      </c>
    </row>
    <row r="1326" spans="1:1" x14ac:dyDescent="0.25">
      <c r="A1326" t="s">
        <v>2173</v>
      </c>
    </row>
    <row r="1327" spans="1:1" x14ac:dyDescent="0.25">
      <c r="A1327" t="s">
        <v>4608</v>
      </c>
    </row>
    <row r="1328" spans="1:1" x14ac:dyDescent="0.25">
      <c r="A1328" t="s">
        <v>4931</v>
      </c>
    </row>
    <row r="1329" spans="1:1" x14ac:dyDescent="0.25">
      <c r="A1329" t="s">
        <v>3525</v>
      </c>
    </row>
    <row r="1330" spans="1:1" x14ac:dyDescent="0.25">
      <c r="A1330" t="s">
        <v>2821</v>
      </c>
    </row>
    <row r="1331" spans="1:1" x14ac:dyDescent="0.25">
      <c r="A1331" t="s">
        <v>5942</v>
      </c>
    </row>
    <row r="1332" spans="1:1" x14ac:dyDescent="0.25">
      <c r="A1332" t="s">
        <v>5940</v>
      </c>
    </row>
    <row r="1333" spans="1:1" x14ac:dyDescent="0.25">
      <c r="A1333" t="s">
        <v>5251</v>
      </c>
    </row>
    <row r="1334" spans="1:1" x14ac:dyDescent="0.25">
      <c r="A1334" t="s">
        <v>1424</v>
      </c>
    </row>
    <row r="1335" spans="1:1" x14ac:dyDescent="0.25">
      <c r="A1335" t="s">
        <v>5034</v>
      </c>
    </row>
    <row r="1336" spans="1:1" x14ac:dyDescent="0.25">
      <c r="A1336" t="s">
        <v>5465</v>
      </c>
    </row>
    <row r="1337" spans="1:1" x14ac:dyDescent="0.25">
      <c r="A1337" t="s">
        <v>3547</v>
      </c>
    </row>
    <row r="1338" spans="1:1" x14ac:dyDescent="0.25">
      <c r="A1338" t="s">
        <v>2002</v>
      </c>
    </row>
    <row r="1339" spans="1:1" x14ac:dyDescent="0.25">
      <c r="A1339" t="s">
        <v>4187</v>
      </c>
    </row>
    <row r="1340" spans="1:1" x14ac:dyDescent="0.25">
      <c r="A1340" t="s">
        <v>2009</v>
      </c>
    </row>
    <row r="1341" spans="1:1" x14ac:dyDescent="0.25">
      <c r="A1341" t="s">
        <v>1742</v>
      </c>
    </row>
    <row r="1342" spans="1:1" x14ac:dyDescent="0.25">
      <c r="A1342" t="s">
        <v>155</v>
      </c>
    </row>
    <row r="1343" spans="1:1" x14ac:dyDescent="0.25">
      <c r="A1343" t="s">
        <v>4690</v>
      </c>
    </row>
    <row r="1344" spans="1:1" x14ac:dyDescent="0.25">
      <c r="A1344" t="s">
        <v>4723</v>
      </c>
    </row>
    <row r="1345" spans="1:1" x14ac:dyDescent="0.25">
      <c r="A1345" t="s">
        <v>106</v>
      </c>
    </row>
    <row r="1346" spans="1:1" x14ac:dyDescent="0.25">
      <c r="A1346" t="s">
        <v>650</v>
      </c>
    </row>
    <row r="1347" spans="1:1" x14ac:dyDescent="0.25">
      <c r="A1347" t="s">
        <v>4647</v>
      </c>
    </row>
    <row r="1348" spans="1:1" x14ac:dyDescent="0.25">
      <c r="A1348" t="s">
        <v>125</v>
      </c>
    </row>
    <row r="1349" spans="1:1" x14ac:dyDescent="0.25">
      <c r="A1349" t="s">
        <v>784</v>
      </c>
    </row>
    <row r="1350" spans="1:1" x14ac:dyDescent="0.25">
      <c r="A1350" t="s">
        <v>1878</v>
      </c>
    </row>
    <row r="1351" spans="1:1" x14ac:dyDescent="0.25">
      <c r="A1351" t="s">
        <v>221</v>
      </c>
    </row>
    <row r="1352" spans="1:1" x14ac:dyDescent="0.25">
      <c r="A1352" t="s">
        <v>1781</v>
      </c>
    </row>
    <row r="1353" spans="1:1" x14ac:dyDescent="0.25">
      <c r="A1353" t="s">
        <v>75</v>
      </c>
    </row>
    <row r="1354" spans="1:1" x14ac:dyDescent="0.25">
      <c r="A1354" t="s">
        <v>202</v>
      </c>
    </row>
    <row r="1355" spans="1:1" x14ac:dyDescent="0.25">
      <c r="A1355" t="s">
        <v>191</v>
      </c>
    </row>
    <row r="1356" spans="1:1" x14ac:dyDescent="0.25">
      <c r="A1356" t="s">
        <v>1447</v>
      </c>
    </row>
    <row r="1357" spans="1:1" x14ac:dyDescent="0.25">
      <c r="A1357" t="s">
        <v>1662</v>
      </c>
    </row>
    <row r="1358" spans="1:1" x14ac:dyDescent="0.25">
      <c r="A1358" t="s">
        <v>1699</v>
      </c>
    </row>
    <row r="1359" spans="1:1" x14ac:dyDescent="0.25">
      <c r="A1359" t="s">
        <v>1805</v>
      </c>
    </row>
    <row r="1360" spans="1:1" x14ac:dyDescent="0.25">
      <c r="A1360" t="s">
        <v>96</v>
      </c>
    </row>
    <row r="1361" spans="1:1" x14ac:dyDescent="0.25">
      <c r="A1361" t="s">
        <v>120</v>
      </c>
    </row>
    <row r="1362" spans="1:1" x14ac:dyDescent="0.25">
      <c r="A1362" t="s">
        <v>1446</v>
      </c>
    </row>
    <row r="1363" spans="1:1" x14ac:dyDescent="0.25">
      <c r="A1363" t="s">
        <v>4127</v>
      </c>
    </row>
    <row r="1364" spans="1:1" x14ac:dyDescent="0.25">
      <c r="A1364" t="s">
        <v>1640</v>
      </c>
    </row>
    <row r="1365" spans="1:1" x14ac:dyDescent="0.25">
      <c r="A1365" t="s">
        <v>5707</v>
      </c>
    </row>
    <row r="1366" spans="1:1" x14ac:dyDescent="0.25">
      <c r="A1366" t="s">
        <v>4692</v>
      </c>
    </row>
    <row r="1367" spans="1:1" x14ac:dyDescent="0.25">
      <c r="A1367" t="s">
        <v>167</v>
      </c>
    </row>
    <row r="1368" spans="1:1" x14ac:dyDescent="0.25">
      <c r="A1368" t="s">
        <v>446</v>
      </c>
    </row>
    <row r="1369" spans="1:1" x14ac:dyDescent="0.25">
      <c r="A1369" t="s">
        <v>447</v>
      </c>
    </row>
    <row r="1370" spans="1:1" x14ac:dyDescent="0.25">
      <c r="A1370" t="s">
        <v>4341</v>
      </c>
    </row>
    <row r="1371" spans="1:1" x14ac:dyDescent="0.25">
      <c r="A1371" t="s">
        <v>839</v>
      </c>
    </row>
    <row r="1372" spans="1:1" x14ac:dyDescent="0.25">
      <c r="A1372" t="s">
        <v>194</v>
      </c>
    </row>
    <row r="1373" spans="1:1" x14ac:dyDescent="0.25">
      <c r="A1373" t="s">
        <v>1392</v>
      </c>
    </row>
    <row r="1374" spans="1:1" x14ac:dyDescent="0.25">
      <c r="A1374" t="s">
        <v>696</v>
      </c>
    </row>
    <row r="1375" spans="1:1" x14ac:dyDescent="0.25">
      <c r="A1375" t="s">
        <v>225</v>
      </c>
    </row>
    <row r="1376" spans="1:1" x14ac:dyDescent="0.25">
      <c r="A1376" t="s">
        <v>1943</v>
      </c>
    </row>
    <row r="1377" spans="1:1" x14ac:dyDescent="0.25">
      <c r="A1377" t="s">
        <v>4693</v>
      </c>
    </row>
    <row r="1378" spans="1:1" x14ac:dyDescent="0.25">
      <c r="A1378" t="s">
        <v>4059</v>
      </c>
    </row>
    <row r="1379" spans="1:1" x14ac:dyDescent="0.25">
      <c r="A1379" t="s">
        <v>81</v>
      </c>
    </row>
    <row r="1380" spans="1:1" x14ac:dyDescent="0.25">
      <c r="A1380" t="s">
        <v>121</v>
      </c>
    </row>
    <row r="1381" spans="1:1" x14ac:dyDescent="0.25">
      <c r="A1381" t="s">
        <v>4027</v>
      </c>
    </row>
    <row r="1382" spans="1:1" x14ac:dyDescent="0.25">
      <c r="A1382" t="s">
        <v>453</v>
      </c>
    </row>
    <row r="1383" spans="1:1" x14ac:dyDescent="0.25">
      <c r="A1383" t="s">
        <v>60</v>
      </c>
    </row>
    <row r="1384" spans="1:1" x14ac:dyDescent="0.25">
      <c r="A1384" t="s">
        <v>4694</v>
      </c>
    </row>
    <row r="1385" spans="1:1" x14ac:dyDescent="0.25">
      <c r="A1385" t="s">
        <v>3617</v>
      </c>
    </row>
    <row r="1386" spans="1:1" x14ac:dyDescent="0.25">
      <c r="A1386" t="s">
        <v>559</v>
      </c>
    </row>
    <row r="1387" spans="1:1" x14ac:dyDescent="0.25">
      <c r="A1387" t="s">
        <v>564</v>
      </c>
    </row>
    <row r="1388" spans="1:1" x14ac:dyDescent="0.25">
      <c r="A1388" t="s">
        <v>3279</v>
      </c>
    </row>
    <row r="1389" spans="1:1" x14ac:dyDescent="0.25">
      <c r="A1389" t="s">
        <v>968</v>
      </c>
    </row>
    <row r="1390" spans="1:1" x14ac:dyDescent="0.25">
      <c r="A1390" t="s">
        <v>709</v>
      </c>
    </row>
    <row r="1391" spans="1:1" x14ac:dyDescent="0.25">
      <c r="A1391" t="s">
        <v>4067</v>
      </c>
    </row>
    <row r="1392" spans="1:1" x14ac:dyDescent="0.25">
      <c r="A1392" t="s">
        <v>701</v>
      </c>
    </row>
    <row r="1393" spans="1:1" x14ac:dyDescent="0.25">
      <c r="A1393" t="s">
        <v>4010</v>
      </c>
    </row>
    <row r="1394" spans="1:1" x14ac:dyDescent="0.25">
      <c r="A1394" t="s">
        <v>1183</v>
      </c>
    </row>
    <row r="1395" spans="1:1" x14ac:dyDescent="0.25">
      <c r="A1395" t="s">
        <v>1249</v>
      </c>
    </row>
    <row r="1396" spans="1:1" x14ac:dyDescent="0.25">
      <c r="A1396" t="s">
        <v>57</v>
      </c>
    </row>
    <row r="1397" spans="1:1" x14ac:dyDescent="0.25">
      <c r="A1397" t="s">
        <v>1917</v>
      </c>
    </row>
    <row r="1398" spans="1:1" x14ac:dyDescent="0.25">
      <c r="A1398" t="s">
        <v>4320</v>
      </c>
    </row>
    <row r="1399" spans="1:1" x14ac:dyDescent="0.25">
      <c r="A1399" t="s">
        <v>4095</v>
      </c>
    </row>
    <row r="1400" spans="1:1" x14ac:dyDescent="0.25">
      <c r="A1400" t="s">
        <v>1304</v>
      </c>
    </row>
    <row r="1401" spans="1:1" x14ac:dyDescent="0.25">
      <c r="A1401" t="s">
        <v>4719</v>
      </c>
    </row>
    <row r="1402" spans="1:1" x14ac:dyDescent="0.25">
      <c r="A1402" t="s">
        <v>213</v>
      </c>
    </row>
    <row r="1403" spans="1:1" x14ac:dyDescent="0.25">
      <c r="A1403" t="s">
        <v>251</v>
      </c>
    </row>
    <row r="1404" spans="1:1" x14ac:dyDescent="0.25">
      <c r="A1404" t="s">
        <v>4609</v>
      </c>
    </row>
    <row r="1405" spans="1:1" x14ac:dyDescent="0.25">
      <c r="A1405" t="s">
        <v>477</v>
      </c>
    </row>
    <row r="1406" spans="1:1" x14ac:dyDescent="0.25">
      <c r="A1406" t="s">
        <v>5218</v>
      </c>
    </row>
    <row r="1407" spans="1:1" x14ac:dyDescent="0.25">
      <c r="A1407" t="s">
        <v>319</v>
      </c>
    </row>
    <row r="1408" spans="1:1" x14ac:dyDescent="0.25">
      <c r="A1408" t="s">
        <v>3597</v>
      </c>
    </row>
    <row r="1409" spans="1:1" x14ac:dyDescent="0.25">
      <c r="A1409" t="s">
        <v>3690</v>
      </c>
    </row>
    <row r="1410" spans="1:1" x14ac:dyDescent="0.25">
      <c r="A1410" t="s">
        <v>4695</v>
      </c>
    </row>
    <row r="1411" spans="1:1" x14ac:dyDescent="0.25">
      <c r="A1411" t="s">
        <v>79</v>
      </c>
    </row>
    <row r="1412" spans="1:1" x14ac:dyDescent="0.25">
      <c r="A1412" t="s">
        <v>949</v>
      </c>
    </row>
    <row r="1413" spans="1:1" x14ac:dyDescent="0.25">
      <c r="A1413" t="s">
        <v>190</v>
      </c>
    </row>
    <row r="1414" spans="1:1" x14ac:dyDescent="0.25">
      <c r="A1414" t="s">
        <v>112</v>
      </c>
    </row>
    <row r="1415" spans="1:1" x14ac:dyDescent="0.25">
      <c r="A1415" t="s">
        <v>563</v>
      </c>
    </row>
    <row r="1416" spans="1:1" x14ac:dyDescent="0.25">
      <c r="A1416" t="s">
        <v>560</v>
      </c>
    </row>
    <row r="1417" spans="1:1" x14ac:dyDescent="0.25">
      <c r="A1417" t="s">
        <v>568</v>
      </c>
    </row>
    <row r="1418" spans="1:1" x14ac:dyDescent="0.25">
      <c r="A1418" t="s">
        <v>567</v>
      </c>
    </row>
    <row r="1419" spans="1:1" x14ac:dyDescent="0.25">
      <c r="A1419" t="s">
        <v>566</v>
      </c>
    </row>
    <row r="1420" spans="1:1" x14ac:dyDescent="0.25">
      <c r="A1420" t="s">
        <v>3579</v>
      </c>
    </row>
    <row r="1421" spans="1:1" x14ac:dyDescent="0.25">
      <c r="A1421" t="s">
        <v>917</v>
      </c>
    </row>
    <row r="1422" spans="1:1" x14ac:dyDescent="0.25">
      <c r="A1422" t="s">
        <v>920</v>
      </c>
    </row>
    <row r="1423" spans="1:1" x14ac:dyDescent="0.25">
      <c r="A1423" t="s">
        <v>3580</v>
      </c>
    </row>
    <row r="1424" spans="1:1" x14ac:dyDescent="0.25">
      <c r="A1424" t="s">
        <v>3572</v>
      </c>
    </row>
    <row r="1425" spans="1:1" x14ac:dyDescent="0.25">
      <c r="A1425" t="s">
        <v>3578</v>
      </c>
    </row>
    <row r="1426" spans="1:1" x14ac:dyDescent="0.25">
      <c r="A1426" t="s">
        <v>3969</v>
      </c>
    </row>
    <row r="1427" spans="1:1" x14ac:dyDescent="0.25">
      <c r="A1427" t="s">
        <v>385</v>
      </c>
    </row>
    <row r="1428" spans="1:1" x14ac:dyDescent="0.25">
      <c r="A1428" t="s">
        <v>4696</v>
      </c>
    </row>
    <row r="1429" spans="1:1" x14ac:dyDescent="0.25">
      <c r="A1429" t="s">
        <v>697</v>
      </c>
    </row>
    <row r="1430" spans="1:1" x14ac:dyDescent="0.25">
      <c r="A1430" t="s">
        <v>5780</v>
      </c>
    </row>
    <row r="1431" spans="1:1" x14ac:dyDescent="0.25">
      <c r="A1431" t="s">
        <v>114</v>
      </c>
    </row>
    <row r="1432" spans="1:1" x14ac:dyDescent="0.25">
      <c r="A1432" t="s">
        <v>3348</v>
      </c>
    </row>
    <row r="1433" spans="1:1" x14ac:dyDescent="0.25">
      <c r="A1433" t="s">
        <v>4959</v>
      </c>
    </row>
    <row r="1434" spans="1:1" x14ac:dyDescent="0.25">
      <c r="A1434" t="s">
        <v>4030</v>
      </c>
    </row>
    <row r="1435" spans="1:1" x14ac:dyDescent="0.25">
      <c r="A1435" t="s">
        <v>4295</v>
      </c>
    </row>
    <row r="1436" spans="1:1" x14ac:dyDescent="0.25">
      <c r="A1436" t="s">
        <v>365</v>
      </c>
    </row>
    <row r="1437" spans="1:1" x14ac:dyDescent="0.25">
      <c r="A1437" t="s">
        <v>3184</v>
      </c>
    </row>
    <row r="1438" spans="1:1" x14ac:dyDescent="0.25">
      <c r="A1438" t="s">
        <v>1615</v>
      </c>
    </row>
    <row r="1439" spans="1:1" x14ac:dyDescent="0.25">
      <c r="A1439" t="s">
        <v>5345</v>
      </c>
    </row>
    <row r="1440" spans="1:1" x14ac:dyDescent="0.25">
      <c r="A1440" t="s">
        <v>1260</v>
      </c>
    </row>
    <row r="1441" spans="1:1" x14ac:dyDescent="0.25">
      <c r="A1441" t="s">
        <v>1194</v>
      </c>
    </row>
    <row r="1442" spans="1:1" x14ac:dyDescent="0.25">
      <c r="A1442" t="s">
        <v>4335</v>
      </c>
    </row>
    <row r="1443" spans="1:1" x14ac:dyDescent="0.25">
      <c r="A1443" t="s">
        <v>4738</v>
      </c>
    </row>
    <row r="1444" spans="1:1" x14ac:dyDescent="0.25">
      <c r="A1444" t="s">
        <v>969</v>
      </c>
    </row>
    <row r="1445" spans="1:1" x14ac:dyDescent="0.25">
      <c r="A1445" t="s">
        <v>192</v>
      </c>
    </row>
    <row r="1446" spans="1:1" x14ac:dyDescent="0.25">
      <c r="A1446" t="s">
        <v>5802</v>
      </c>
    </row>
    <row r="1447" spans="1:1" x14ac:dyDescent="0.25">
      <c r="A1447" t="s">
        <v>4000</v>
      </c>
    </row>
    <row r="1448" spans="1:1" x14ac:dyDescent="0.25">
      <c r="A1448" t="s">
        <v>1312</v>
      </c>
    </row>
    <row r="1449" spans="1:1" x14ac:dyDescent="0.25">
      <c r="A1449" t="s">
        <v>1935</v>
      </c>
    </row>
    <row r="1450" spans="1:1" x14ac:dyDescent="0.25">
      <c r="A1450" t="s">
        <v>90</v>
      </c>
    </row>
    <row r="1451" spans="1:1" x14ac:dyDescent="0.25">
      <c r="A1451" t="s">
        <v>542</v>
      </c>
    </row>
    <row r="1452" spans="1:1" x14ac:dyDescent="0.25">
      <c r="A1452" t="s">
        <v>553</v>
      </c>
    </row>
    <row r="1453" spans="1:1" x14ac:dyDescent="0.25">
      <c r="A1453" t="s">
        <v>3722</v>
      </c>
    </row>
    <row r="1454" spans="1:1" x14ac:dyDescent="0.25">
      <c r="A1454" t="s">
        <v>3193</v>
      </c>
    </row>
    <row r="1455" spans="1:1" x14ac:dyDescent="0.25">
      <c r="A1455" t="s">
        <v>3264</v>
      </c>
    </row>
    <row r="1456" spans="1:1" x14ac:dyDescent="0.25">
      <c r="A1456" t="s">
        <v>3539</v>
      </c>
    </row>
    <row r="1457" spans="1:1" x14ac:dyDescent="0.25">
      <c r="A1457" t="s">
        <v>3963</v>
      </c>
    </row>
    <row r="1458" spans="1:1" x14ac:dyDescent="0.25">
      <c r="A1458" t="s">
        <v>391</v>
      </c>
    </row>
    <row r="1459" spans="1:1" x14ac:dyDescent="0.25">
      <c r="A1459" t="s">
        <v>250</v>
      </c>
    </row>
    <row r="1460" spans="1:1" x14ac:dyDescent="0.25">
      <c r="A1460" t="s">
        <v>3559</v>
      </c>
    </row>
    <row r="1461" spans="1:1" x14ac:dyDescent="0.25">
      <c r="A1461" t="s">
        <v>3553</v>
      </c>
    </row>
    <row r="1462" spans="1:1" x14ac:dyDescent="0.25">
      <c r="A1462" t="s">
        <v>3970</v>
      </c>
    </row>
    <row r="1463" spans="1:1" x14ac:dyDescent="0.25">
      <c r="A1463" t="s">
        <v>3588</v>
      </c>
    </row>
    <row r="1464" spans="1:1" x14ac:dyDescent="0.25">
      <c r="A1464" t="s">
        <v>1264</v>
      </c>
    </row>
    <row r="1465" spans="1:1" x14ac:dyDescent="0.25">
      <c r="A1465" t="s">
        <v>1276</v>
      </c>
    </row>
    <row r="1466" spans="1:1" x14ac:dyDescent="0.25">
      <c r="A1466" t="s">
        <v>4035</v>
      </c>
    </row>
    <row r="1467" spans="1:1" x14ac:dyDescent="0.25">
      <c r="A1467" t="s">
        <v>5734</v>
      </c>
    </row>
    <row r="1468" spans="1:1" x14ac:dyDescent="0.25">
      <c r="A1468" t="s">
        <v>1266</v>
      </c>
    </row>
    <row r="1469" spans="1:1" x14ac:dyDescent="0.25">
      <c r="A1469" t="s">
        <v>455</v>
      </c>
    </row>
    <row r="1470" spans="1:1" x14ac:dyDescent="0.25">
      <c r="A1470" t="s">
        <v>478</v>
      </c>
    </row>
    <row r="1471" spans="1:1" x14ac:dyDescent="0.25">
      <c r="A1471" t="s">
        <v>4334</v>
      </c>
    </row>
    <row r="1472" spans="1:1" x14ac:dyDescent="0.25">
      <c r="A1472" t="s">
        <v>1275</v>
      </c>
    </row>
    <row r="1473" spans="1:1" x14ac:dyDescent="0.25">
      <c r="A1473" t="s">
        <v>5731</v>
      </c>
    </row>
    <row r="1474" spans="1:1" x14ac:dyDescent="0.25">
      <c r="A1474" t="s">
        <v>4024</v>
      </c>
    </row>
    <row r="1475" spans="1:1" x14ac:dyDescent="0.25">
      <c r="A1475" t="s">
        <v>1265</v>
      </c>
    </row>
    <row r="1476" spans="1:1" x14ac:dyDescent="0.25">
      <c r="A1476" t="s">
        <v>1618</v>
      </c>
    </row>
    <row r="1477" spans="1:1" x14ac:dyDescent="0.25">
      <c r="A1477" t="s">
        <v>1349</v>
      </c>
    </row>
    <row r="1478" spans="1:1" x14ac:dyDescent="0.25">
      <c r="A1478" t="s">
        <v>1489</v>
      </c>
    </row>
    <row r="1479" spans="1:1" x14ac:dyDescent="0.25">
      <c r="A1479" t="s">
        <v>1345</v>
      </c>
    </row>
    <row r="1480" spans="1:1" x14ac:dyDescent="0.25">
      <c r="A1480" t="s">
        <v>1346</v>
      </c>
    </row>
    <row r="1481" spans="1:1" x14ac:dyDescent="0.25">
      <c r="A1481" t="s">
        <v>1629</v>
      </c>
    </row>
    <row r="1482" spans="1:1" x14ac:dyDescent="0.25">
      <c r="A1482" t="s">
        <v>3983</v>
      </c>
    </row>
    <row r="1483" spans="1:1" x14ac:dyDescent="0.25">
      <c r="A1483" t="s">
        <v>479</v>
      </c>
    </row>
    <row r="1484" spans="1:1" x14ac:dyDescent="0.25">
      <c r="A1484" t="s">
        <v>4697</v>
      </c>
    </row>
    <row r="1485" spans="1:1" x14ac:dyDescent="0.25">
      <c r="A1485" t="s">
        <v>524</v>
      </c>
    </row>
    <row r="1486" spans="1:1" x14ac:dyDescent="0.25">
      <c r="A1486" t="s">
        <v>4060</v>
      </c>
    </row>
    <row r="1487" spans="1:1" x14ac:dyDescent="0.25">
      <c r="A1487" t="s">
        <v>73</v>
      </c>
    </row>
    <row r="1488" spans="1:1" x14ac:dyDescent="0.25">
      <c r="A1488" t="s">
        <v>284</v>
      </c>
    </row>
    <row r="1489" spans="1:1" x14ac:dyDescent="0.25">
      <c r="A1489" t="s">
        <v>4061</v>
      </c>
    </row>
    <row r="1490" spans="1:1" x14ac:dyDescent="0.25">
      <c r="A1490" t="s">
        <v>1949</v>
      </c>
    </row>
    <row r="1491" spans="1:1" x14ac:dyDescent="0.25">
      <c r="A1491" t="s">
        <v>134</v>
      </c>
    </row>
    <row r="1492" spans="1:1" x14ac:dyDescent="0.25">
      <c r="A1492" t="s">
        <v>4698</v>
      </c>
    </row>
    <row r="1493" spans="1:1" x14ac:dyDescent="0.25">
      <c r="A1493" t="s">
        <v>58</v>
      </c>
    </row>
    <row r="1494" spans="1:1" x14ac:dyDescent="0.25">
      <c r="A1494" t="s">
        <v>4699</v>
      </c>
    </row>
    <row r="1495" spans="1:1" x14ac:dyDescent="0.25">
      <c r="A1495" t="s">
        <v>4336</v>
      </c>
    </row>
    <row r="1496" spans="1:1" x14ac:dyDescent="0.25">
      <c r="A1496" t="s">
        <v>1641</v>
      </c>
    </row>
    <row r="1497" spans="1:1" x14ac:dyDescent="0.25">
      <c r="A1497" t="s">
        <v>1409</v>
      </c>
    </row>
    <row r="1498" spans="1:1" x14ac:dyDescent="0.25">
      <c r="A1498" t="s">
        <v>5254</v>
      </c>
    </row>
    <row r="1499" spans="1:1" x14ac:dyDescent="0.25">
      <c r="A1499" t="s">
        <v>1428</v>
      </c>
    </row>
    <row r="1500" spans="1:1" x14ac:dyDescent="0.25">
      <c r="A1500" t="s">
        <v>1848</v>
      </c>
    </row>
    <row r="1501" spans="1:1" x14ac:dyDescent="0.25">
      <c r="A1501" t="s">
        <v>205</v>
      </c>
    </row>
    <row r="1502" spans="1:1" x14ac:dyDescent="0.25">
      <c r="A1502" t="s">
        <v>1206</v>
      </c>
    </row>
    <row r="1503" spans="1:1" x14ac:dyDescent="0.25">
      <c r="A1503" t="s">
        <v>193</v>
      </c>
    </row>
    <row r="1504" spans="1:1" x14ac:dyDescent="0.25">
      <c r="A1504" t="s">
        <v>159</v>
      </c>
    </row>
    <row r="1505" spans="1:1" x14ac:dyDescent="0.25">
      <c r="A1505" t="s">
        <v>4700</v>
      </c>
    </row>
    <row r="1506" spans="1:1" x14ac:dyDescent="0.25">
      <c r="A1506" t="s">
        <v>4337</v>
      </c>
    </row>
    <row r="1507" spans="1:1" x14ac:dyDescent="0.25">
      <c r="A1507" t="s">
        <v>117</v>
      </c>
    </row>
    <row r="1508" spans="1:1" x14ac:dyDescent="0.25">
      <c r="A1508" t="s">
        <v>1455</v>
      </c>
    </row>
    <row r="1509" spans="1:1" x14ac:dyDescent="0.25">
      <c r="A1509" t="s">
        <v>3337</v>
      </c>
    </row>
    <row r="1510" spans="1:1" x14ac:dyDescent="0.25">
      <c r="A1510" t="s">
        <v>4691</v>
      </c>
    </row>
    <row r="1511" spans="1:1" x14ac:dyDescent="0.25">
      <c r="A1511" t="s">
        <v>5706</v>
      </c>
    </row>
    <row r="1512" spans="1:1" x14ac:dyDescent="0.25">
      <c r="A1512" t="s">
        <v>228</v>
      </c>
    </row>
    <row r="1513" spans="1:1" x14ac:dyDescent="0.25">
      <c r="A1513" t="s">
        <v>5354</v>
      </c>
    </row>
    <row r="1514" spans="1:1" x14ac:dyDescent="0.25">
      <c r="A1514" t="s">
        <v>5356</v>
      </c>
    </row>
    <row r="1515" spans="1:1" x14ac:dyDescent="0.25">
      <c r="A1515" t="s">
        <v>1743</v>
      </c>
    </row>
    <row r="1516" spans="1:1" x14ac:dyDescent="0.25">
      <c r="A1516" t="s">
        <v>78</v>
      </c>
    </row>
    <row r="1517" spans="1:1" x14ac:dyDescent="0.25">
      <c r="A1517" t="s">
        <v>3233</v>
      </c>
    </row>
    <row r="1518" spans="1:1" x14ac:dyDescent="0.25">
      <c r="A1518" t="s">
        <v>554</v>
      </c>
    </row>
    <row r="1519" spans="1:1" x14ac:dyDescent="0.25">
      <c r="A1519" t="s">
        <v>743</v>
      </c>
    </row>
    <row r="1520" spans="1:1" x14ac:dyDescent="0.25">
      <c r="A1520" t="s">
        <v>742</v>
      </c>
    </row>
    <row r="1521" spans="1:1" x14ac:dyDescent="0.25">
      <c r="A1521" t="s">
        <v>3954</v>
      </c>
    </row>
    <row r="1522" spans="1:1" x14ac:dyDescent="0.25">
      <c r="A1522" t="s">
        <v>3262</v>
      </c>
    </row>
    <row r="1523" spans="1:1" x14ac:dyDescent="0.25">
      <c r="A1523" t="s">
        <v>3947</v>
      </c>
    </row>
    <row r="1524" spans="1:1" x14ac:dyDescent="0.25">
      <c r="A1524" t="s">
        <v>4308</v>
      </c>
    </row>
    <row r="1525" spans="1:1" x14ac:dyDescent="0.25">
      <c r="A1525" t="s">
        <v>374</v>
      </c>
    </row>
    <row r="1526" spans="1:1" x14ac:dyDescent="0.25">
      <c r="A1526" t="s">
        <v>4079</v>
      </c>
    </row>
    <row r="1527" spans="1:1" x14ac:dyDescent="0.25">
      <c r="A1527" t="s">
        <v>5323</v>
      </c>
    </row>
    <row r="1528" spans="1:1" x14ac:dyDescent="0.25">
      <c r="A1528" t="s">
        <v>3258</v>
      </c>
    </row>
    <row r="1529" spans="1:1" x14ac:dyDescent="0.25">
      <c r="A1529" t="s">
        <v>252</v>
      </c>
    </row>
    <row r="1530" spans="1:1" x14ac:dyDescent="0.25">
      <c r="A1530" t="s">
        <v>3573</v>
      </c>
    </row>
    <row r="1531" spans="1:1" x14ac:dyDescent="0.25">
      <c r="A1531" t="s">
        <v>4105</v>
      </c>
    </row>
    <row r="1532" spans="1:1" x14ac:dyDescent="0.25">
      <c r="A1532" t="s">
        <v>4103</v>
      </c>
    </row>
    <row r="1533" spans="1:1" x14ac:dyDescent="0.25">
      <c r="A1533" t="s">
        <v>4001</v>
      </c>
    </row>
    <row r="1534" spans="1:1" x14ac:dyDescent="0.25">
      <c r="A1534" t="s">
        <v>3625</v>
      </c>
    </row>
    <row r="1535" spans="1:1" x14ac:dyDescent="0.25">
      <c r="A1535" t="s">
        <v>4425</v>
      </c>
    </row>
    <row r="1536" spans="1:1" x14ac:dyDescent="0.25">
      <c r="A1536" t="s">
        <v>1445</v>
      </c>
    </row>
    <row r="1537" spans="1:1" x14ac:dyDescent="0.25">
      <c r="A1537" t="s">
        <v>3583</v>
      </c>
    </row>
    <row r="1538" spans="1:1" x14ac:dyDescent="0.25">
      <c r="A1538" t="s">
        <v>3977</v>
      </c>
    </row>
    <row r="1539" spans="1:1" x14ac:dyDescent="0.25">
      <c r="A1539" t="s">
        <v>3676</v>
      </c>
    </row>
    <row r="1540" spans="1:1" x14ac:dyDescent="0.25">
      <c r="A1540" t="s">
        <v>4047</v>
      </c>
    </row>
    <row r="1541" spans="1:1" x14ac:dyDescent="0.25">
      <c r="A1541" t="s">
        <v>4415</v>
      </c>
    </row>
    <row r="1542" spans="1:1" x14ac:dyDescent="0.25">
      <c r="A1542" t="s">
        <v>1506</v>
      </c>
    </row>
    <row r="1543" spans="1:1" x14ac:dyDescent="0.25">
      <c r="A1543" t="s">
        <v>1485</v>
      </c>
    </row>
    <row r="1544" spans="1:1" x14ac:dyDescent="0.25">
      <c r="A1544" t="s">
        <v>1419</v>
      </c>
    </row>
    <row r="1545" spans="1:1" x14ac:dyDescent="0.25">
      <c r="A1545" t="s">
        <v>4379</v>
      </c>
    </row>
    <row r="1546" spans="1:1" x14ac:dyDescent="0.25">
      <c r="A1546" t="s">
        <v>5631</v>
      </c>
    </row>
    <row r="1547" spans="1:1" x14ac:dyDescent="0.25">
      <c r="A1547" t="s">
        <v>5636</v>
      </c>
    </row>
    <row r="1548" spans="1:1" x14ac:dyDescent="0.25">
      <c r="A1548" t="s">
        <v>3723</v>
      </c>
    </row>
    <row r="1549" spans="1:1" x14ac:dyDescent="0.25">
      <c r="A1549" t="s">
        <v>393</v>
      </c>
    </row>
    <row r="1550" spans="1:1" x14ac:dyDescent="0.25">
      <c r="A1550" t="s">
        <v>4413</v>
      </c>
    </row>
    <row r="1551" spans="1:1" x14ac:dyDescent="0.25">
      <c r="A1551" t="s">
        <v>1261</v>
      </c>
    </row>
    <row r="1552" spans="1:1" x14ac:dyDescent="0.25">
      <c r="A1552" t="s">
        <v>5273</v>
      </c>
    </row>
    <row r="1553" spans="1:1" x14ac:dyDescent="0.25">
      <c r="A1553" t="s">
        <v>975</v>
      </c>
    </row>
    <row r="1554" spans="1:1" x14ac:dyDescent="0.25">
      <c r="A1554" t="s">
        <v>987</v>
      </c>
    </row>
    <row r="1555" spans="1:1" x14ac:dyDescent="0.25">
      <c r="A1555" t="s">
        <v>988</v>
      </c>
    </row>
    <row r="1556" spans="1:1" x14ac:dyDescent="0.25">
      <c r="A1556" t="s">
        <v>4960</v>
      </c>
    </row>
    <row r="1557" spans="1:1" x14ac:dyDescent="0.25">
      <c r="A1557" t="s">
        <v>3544</v>
      </c>
    </row>
    <row r="1558" spans="1:1" x14ac:dyDescent="0.25">
      <c r="A1558" t="s">
        <v>3554</v>
      </c>
    </row>
    <row r="1559" spans="1:1" x14ac:dyDescent="0.25">
      <c r="A1559" t="s">
        <v>4943</v>
      </c>
    </row>
    <row r="1560" spans="1:1" x14ac:dyDescent="0.25">
      <c r="A1560" t="s">
        <v>529</v>
      </c>
    </row>
    <row r="1561" spans="1:1" x14ac:dyDescent="0.25">
      <c r="A1561" t="s">
        <v>4701</v>
      </c>
    </row>
    <row r="1562" spans="1:1" x14ac:dyDescent="0.25">
      <c r="A1562" t="s">
        <v>3324</v>
      </c>
    </row>
    <row r="1563" spans="1:1" x14ac:dyDescent="0.25">
      <c r="A1563" t="s">
        <v>5265</v>
      </c>
    </row>
    <row r="1564" spans="1:1" x14ac:dyDescent="0.25">
      <c r="A1564" t="s">
        <v>3780</v>
      </c>
    </row>
    <row r="1565" spans="1:1" x14ac:dyDescent="0.25">
      <c r="A1565" t="s">
        <v>176</v>
      </c>
    </row>
    <row r="1566" spans="1:1" x14ac:dyDescent="0.25">
      <c r="A1566" t="s">
        <v>3092</v>
      </c>
    </row>
    <row r="1567" spans="1:1" x14ac:dyDescent="0.25">
      <c r="A1567" t="s">
        <v>1341</v>
      </c>
    </row>
    <row r="1568" spans="1:1" x14ac:dyDescent="0.25">
      <c r="A1568" t="s">
        <v>5394</v>
      </c>
    </row>
    <row r="1569" spans="1:1" x14ac:dyDescent="0.25">
      <c r="A1569" t="s">
        <v>533</v>
      </c>
    </row>
    <row r="1570" spans="1:1" x14ac:dyDescent="0.25">
      <c r="A1570" t="s">
        <v>4358</v>
      </c>
    </row>
    <row r="1571" spans="1:1" x14ac:dyDescent="0.25">
      <c r="A1571" t="s">
        <v>5571</v>
      </c>
    </row>
    <row r="1572" spans="1:1" x14ac:dyDescent="0.25">
      <c r="A1572" t="s">
        <v>1575</v>
      </c>
    </row>
    <row r="1573" spans="1:1" x14ac:dyDescent="0.25">
      <c r="A1573" t="s">
        <v>5046</v>
      </c>
    </row>
    <row r="1574" spans="1:1" x14ac:dyDescent="0.25">
      <c r="A1574" t="s">
        <v>4761</v>
      </c>
    </row>
    <row r="1575" spans="1:1" x14ac:dyDescent="0.25">
      <c r="A1575" t="s">
        <v>2517</v>
      </c>
    </row>
    <row r="1576" spans="1:1" x14ac:dyDescent="0.25">
      <c r="A1576" t="s">
        <v>5779</v>
      </c>
    </row>
    <row r="1577" spans="1:1" x14ac:dyDescent="0.25">
      <c r="A1577" t="s">
        <v>1464</v>
      </c>
    </row>
    <row r="1578" spans="1:1" x14ac:dyDescent="0.25">
      <c r="A1578" t="s">
        <v>1379</v>
      </c>
    </row>
    <row r="1579" spans="1:1" x14ac:dyDescent="0.25">
      <c r="A1579" t="s">
        <v>1456</v>
      </c>
    </row>
    <row r="1580" spans="1:1" x14ac:dyDescent="0.25">
      <c r="A1580" t="s">
        <v>2438</v>
      </c>
    </row>
    <row r="1581" spans="1:1" x14ac:dyDescent="0.25">
      <c r="A1581" t="s">
        <v>3430</v>
      </c>
    </row>
    <row r="1582" spans="1:1" x14ac:dyDescent="0.25">
      <c r="A1582" t="s">
        <v>2232</v>
      </c>
    </row>
    <row r="1583" spans="1:1" x14ac:dyDescent="0.25">
      <c r="A1583" t="s">
        <v>4180</v>
      </c>
    </row>
    <row r="1584" spans="1:1" x14ac:dyDescent="0.25">
      <c r="A1584" t="s">
        <v>768</v>
      </c>
    </row>
    <row r="1585" spans="1:1" x14ac:dyDescent="0.25">
      <c r="A1585" t="s">
        <v>604</v>
      </c>
    </row>
    <row r="1586" spans="1:1" x14ac:dyDescent="0.25">
      <c r="A1586" t="s">
        <v>2644</v>
      </c>
    </row>
    <row r="1587" spans="1:1" x14ac:dyDescent="0.25">
      <c r="A1587" t="s">
        <v>5755</v>
      </c>
    </row>
    <row r="1588" spans="1:1" x14ac:dyDescent="0.25">
      <c r="A1588" t="s">
        <v>4522</v>
      </c>
    </row>
    <row r="1589" spans="1:1" x14ac:dyDescent="0.25">
      <c r="A1589" t="s">
        <v>4005</v>
      </c>
    </row>
    <row r="1590" spans="1:1" x14ac:dyDescent="0.25">
      <c r="A1590" t="s">
        <v>3999</v>
      </c>
    </row>
    <row r="1591" spans="1:1" x14ac:dyDescent="0.25">
      <c r="A1591" t="s">
        <v>3998</v>
      </c>
    </row>
    <row r="1592" spans="1:1" x14ac:dyDescent="0.25">
      <c r="A1592" t="s">
        <v>1481</v>
      </c>
    </row>
    <row r="1593" spans="1:1" x14ac:dyDescent="0.25">
      <c r="A1593" t="s">
        <v>5643</v>
      </c>
    </row>
    <row r="1594" spans="1:1" x14ac:dyDescent="0.25">
      <c r="A1594" t="s">
        <v>5644</v>
      </c>
    </row>
    <row r="1595" spans="1:1" x14ac:dyDescent="0.25">
      <c r="A1595" t="s">
        <v>5754</v>
      </c>
    </row>
    <row r="1596" spans="1:1" x14ac:dyDescent="0.25">
      <c r="A1596" t="s">
        <v>5698</v>
      </c>
    </row>
    <row r="1597" spans="1:1" x14ac:dyDescent="0.25">
      <c r="A1597" t="s">
        <v>2467</v>
      </c>
    </row>
    <row r="1598" spans="1:1" x14ac:dyDescent="0.25">
      <c r="A1598" t="s">
        <v>5815</v>
      </c>
    </row>
    <row r="1599" spans="1:1" x14ac:dyDescent="0.25">
      <c r="A1599" t="s">
        <v>1964</v>
      </c>
    </row>
    <row r="1600" spans="1:1" x14ac:dyDescent="0.25">
      <c r="A1600" t="s">
        <v>2468</v>
      </c>
    </row>
    <row r="1601" spans="1:1" x14ac:dyDescent="0.25">
      <c r="A1601" t="s">
        <v>5167</v>
      </c>
    </row>
    <row r="1602" spans="1:1" x14ac:dyDescent="0.25">
      <c r="A1602" t="s">
        <v>2469</v>
      </c>
    </row>
    <row r="1603" spans="1:1" x14ac:dyDescent="0.25">
      <c r="A1603" t="s">
        <v>3815</v>
      </c>
    </row>
    <row r="1604" spans="1:1" x14ac:dyDescent="0.25">
      <c r="A1604" t="s">
        <v>5645</v>
      </c>
    </row>
    <row r="1605" spans="1:1" x14ac:dyDescent="0.25">
      <c r="A1605" t="s">
        <v>4512</v>
      </c>
    </row>
    <row r="1606" spans="1:1" x14ac:dyDescent="0.25">
      <c r="A1606" t="s">
        <v>5412</v>
      </c>
    </row>
    <row r="1607" spans="1:1" x14ac:dyDescent="0.25">
      <c r="A1607" t="s">
        <v>5841</v>
      </c>
    </row>
    <row r="1608" spans="1:1" x14ac:dyDescent="0.25">
      <c r="A1608" t="s">
        <v>2630</v>
      </c>
    </row>
    <row r="1609" spans="1:1" x14ac:dyDescent="0.25">
      <c r="A1609" t="s">
        <v>5811</v>
      </c>
    </row>
    <row r="1610" spans="1:1" x14ac:dyDescent="0.25">
      <c r="A1610" t="s">
        <v>352</v>
      </c>
    </row>
    <row r="1611" spans="1:1" x14ac:dyDescent="0.25">
      <c r="A1611" t="s">
        <v>2229</v>
      </c>
    </row>
    <row r="1612" spans="1:1" x14ac:dyDescent="0.25">
      <c r="A1612" t="s">
        <v>5153</v>
      </c>
    </row>
    <row r="1613" spans="1:1" x14ac:dyDescent="0.25">
      <c r="A1613" t="s">
        <v>4820</v>
      </c>
    </row>
    <row r="1614" spans="1:1" x14ac:dyDescent="0.25">
      <c r="A1614" t="s">
        <v>2477</v>
      </c>
    </row>
    <row r="1615" spans="1:1" x14ac:dyDescent="0.25">
      <c r="A1615" t="s">
        <v>4515</v>
      </c>
    </row>
    <row r="1616" spans="1:1" x14ac:dyDescent="0.25">
      <c r="A1616" t="s">
        <v>4516</v>
      </c>
    </row>
    <row r="1617" spans="1:1" x14ac:dyDescent="0.25">
      <c r="A1617" t="s">
        <v>1510</v>
      </c>
    </row>
    <row r="1618" spans="1:1" x14ac:dyDescent="0.25">
      <c r="A1618" t="s">
        <v>4818</v>
      </c>
    </row>
    <row r="1619" spans="1:1" x14ac:dyDescent="0.25">
      <c r="A1619" t="s">
        <v>2570</v>
      </c>
    </row>
    <row r="1620" spans="1:1" x14ac:dyDescent="0.25">
      <c r="A1620" t="s">
        <v>3661</v>
      </c>
    </row>
    <row r="1621" spans="1:1" x14ac:dyDescent="0.25">
      <c r="A1621" t="s">
        <v>4230</v>
      </c>
    </row>
    <row r="1622" spans="1:1" x14ac:dyDescent="0.25">
      <c r="A1622" t="s">
        <v>2571</v>
      </c>
    </row>
    <row r="1623" spans="1:1" x14ac:dyDescent="0.25">
      <c r="A1623" t="s">
        <v>2564</v>
      </c>
    </row>
    <row r="1624" spans="1:1" x14ac:dyDescent="0.25">
      <c r="A1624" t="s">
        <v>3660</v>
      </c>
    </row>
    <row r="1625" spans="1:1" x14ac:dyDescent="0.25">
      <c r="A1625" t="s">
        <v>3659</v>
      </c>
    </row>
    <row r="1626" spans="1:1" x14ac:dyDescent="0.25">
      <c r="A1626" t="s">
        <v>2419</v>
      </c>
    </row>
    <row r="1627" spans="1:1" x14ac:dyDescent="0.25">
      <c r="A1627" t="s">
        <v>2645</v>
      </c>
    </row>
    <row r="1628" spans="1:1" x14ac:dyDescent="0.25">
      <c r="A1628" t="s">
        <v>2646</v>
      </c>
    </row>
    <row r="1629" spans="1:1" x14ac:dyDescent="0.25">
      <c r="A1629" t="s">
        <v>2252</v>
      </c>
    </row>
    <row r="1630" spans="1:1" x14ac:dyDescent="0.25">
      <c r="A1630" t="s">
        <v>2658</v>
      </c>
    </row>
    <row r="1631" spans="1:1" x14ac:dyDescent="0.25">
      <c r="A1631" t="s">
        <v>5161</v>
      </c>
    </row>
    <row r="1632" spans="1:1" x14ac:dyDescent="0.25">
      <c r="A1632" t="s">
        <v>4814</v>
      </c>
    </row>
    <row r="1633" spans="1:1" x14ac:dyDescent="0.25">
      <c r="A1633" t="s">
        <v>2253</v>
      </c>
    </row>
    <row r="1634" spans="1:1" x14ac:dyDescent="0.25">
      <c r="A1634" t="s">
        <v>2254</v>
      </c>
    </row>
    <row r="1635" spans="1:1" x14ac:dyDescent="0.25">
      <c r="A1635" t="s">
        <v>2225</v>
      </c>
    </row>
    <row r="1636" spans="1:1" x14ac:dyDescent="0.25">
      <c r="A1636" t="s">
        <v>4823</v>
      </c>
    </row>
    <row r="1637" spans="1:1" x14ac:dyDescent="0.25">
      <c r="A1637" t="s">
        <v>3431</v>
      </c>
    </row>
    <row r="1638" spans="1:1" x14ac:dyDescent="0.25">
      <c r="A1638" t="s">
        <v>1747</v>
      </c>
    </row>
    <row r="1639" spans="1:1" x14ac:dyDescent="0.25">
      <c r="A1639" t="s">
        <v>1998</v>
      </c>
    </row>
    <row r="1640" spans="1:1" x14ac:dyDescent="0.25">
      <c r="A1640" t="s">
        <v>1996</v>
      </c>
    </row>
    <row r="1641" spans="1:1" x14ac:dyDescent="0.25">
      <c r="A1641" t="s">
        <v>5750</v>
      </c>
    </row>
    <row r="1642" spans="1:1" x14ac:dyDescent="0.25">
      <c r="A1642" t="s">
        <v>1126</v>
      </c>
    </row>
    <row r="1643" spans="1:1" x14ac:dyDescent="0.25">
      <c r="A1643" t="s">
        <v>4812</v>
      </c>
    </row>
    <row r="1644" spans="1:1" x14ac:dyDescent="0.25">
      <c r="A1644" t="s">
        <v>2263</v>
      </c>
    </row>
    <row r="1645" spans="1:1" x14ac:dyDescent="0.25">
      <c r="A1645" t="s">
        <v>2435</v>
      </c>
    </row>
    <row r="1646" spans="1:1" x14ac:dyDescent="0.25">
      <c r="A1646" t="s">
        <v>1849</v>
      </c>
    </row>
    <row r="1647" spans="1:1" x14ac:dyDescent="0.25">
      <c r="A1647" t="s">
        <v>5466</v>
      </c>
    </row>
    <row r="1648" spans="1:1" x14ac:dyDescent="0.25">
      <c r="A1648" t="s">
        <v>956</v>
      </c>
    </row>
    <row r="1649" spans="1:1" x14ac:dyDescent="0.25">
      <c r="A1649" t="s">
        <v>946</v>
      </c>
    </row>
    <row r="1650" spans="1:1" x14ac:dyDescent="0.25">
      <c r="A1650" t="s">
        <v>3683</v>
      </c>
    </row>
    <row r="1651" spans="1:1" x14ac:dyDescent="0.25">
      <c r="A1651" t="s">
        <v>5013</v>
      </c>
    </row>
    <row r="1652" spans="1:1" x14ac:dyDescent="0.25">
      <c r="A1652" t="s">
        <v>3308</v>
      </c>
    </row>
    <row r="1653" spans="1:1" x14ac:dyDescent="0.25">
      <c r="A1653" t="s">
        <v>1198</v>
      </c>
    </row>
    <row r="1654" spans="1:1" x14ac:dyDescent="0.25">
      <c r="A1654" t="s">
        <v>5140</v>
      </c>
    </row>
    <row r="1655" spans="1:1" x14ac:dyDescent="0.25">
      <c r="A1655" t="s">
        <v>1491</v>
      </c>
    </row>
    <row r="1656" spans="1:1" x14ac:dyDescent="0.25">
      <c r="A1656" t="s">
        <v>4517</v>
      </c>
    </row>
    <row r="1657" spans="1:1" x14ac:dyDescent="0.25">
      <c r="A1657" t="s">
        <v>4053</v>
      </c>
    </row>
    <row r="1658" spans="1:1" x14ac:dyDescent="0.25">
      <c r="A1658" t="s">
        <v>5110</v>
      </c>
    </row>
    <row r="1659" spans="1:1" x14ac:dyDescent="0.25">
      <c r="A1659" t="s">
        <v>369</v>
      </c>
    </row>
    <row r="1660" spans="1:1" x14ac:dyDescent="0.25">
      <c r="A1660" t="s">
        <v>717</v>
      </c>
    </row>
    <row r="1661" spans="1:1" x14ac:dyDescent="0.25">
      <c r="A1661" t="s">
        <v>2420</v>
      </c>
    </row>
    <row r="1662" spans="1:1" x14ac:dyDescent="0.25">
      <c r="A1662" t="s">
        <v>3432</v>
      </c>
    </row>
    <row r="1663" spans="1:1" x14ac:dyDescent="0.25">
      <c r="A1663" t="s">
        <v>3641</v>
      </c>
    </row>
    <row r="1664" spans="1:1" x14ac:dyDescent="0.25">
      <c r="A1664" t="s">
        <v>2261</v>
      </c>
    </row>
    <row r="1665" spans="1:1" x14ac:dyDescent="0.25">
      <c r="A1665" t="s">
        <v>4824</v>
      </c>
    </row>
    <row r="1666" spans="1:1" x14ac:dyDescent="0.25">
      <c r="A1666" t="s">
        <v>5467</v>
      </c>
    </row>
    <row r="1667" spans="1:1" x14ac:dyDescent="0.25">
      <c r="A1667" t="s">
        <v>1472</v>
      </c>
    </row>
    <row r="1668" spans="1:1" x14ac:dyDescent="0.25">
      <c r="A1668" t="s">
        <v>5360</v>
      </c>
    </row>
    <row r="1669" spans="1:1" x14ac:dyDescent="0.25">
      <c r="A1669" t="s">
        <v>1834</v>
      </c>
    </row>
    <row r="1670" spans="1:1" x14ac:dyDescent="0.25">
      <c r="A1670" t="s">
        <v>4982</v>
      </c>
    </row>
    <row r="1671" spans="1:1" x14ac:dyDescent="0.25">
      <c r="A1671" t="s">
        <v>3122</v>
      </c>
    </row>
    <row r="1672" spans="1:1" x14ac:dyDescent="0.25">
      <c r="A1672" t="s">
        <v>5531</v>
      </c>
    </row>
    <row r="1673" spans="1:1" x14ac:dyDescent="0.25">
      <c r="A1673" t="s">
        <v>169</v>
      </c>
    </row>
    <row r="1674" spans="1:1" x14ac:dyDescent="0.25">
      <c r="A1674" t="s">
        <v>546</v>
      </c>
    </row>
    <row r="1675" spans="1:1" x14ac:dyDescent="0.25">
      <c r="A1675" t="s">
        <v>3575</v>
      </c>
    </row>
    <row r="1676" spans="1:1" x14ac:dyDescent="0.25">
      <c r="A1676" t="s">
        <v>3707</v>
      </c>
    </row>
    <row r="1677" spans="1:1" x14ac:dyDescent="0.25">
      <c r="A1677" t="s">
        <v>2439</v>
      </c>
    </row>
    <row r="1678" spans="1:1" x14ac:dyDescent="0.25">
      <c r="A1678" t="s">
        <v>4811</v>
      </c>
    </row>
    <row r="1679" spans="1:1" x14ac:dyDescent="0.25">
      <c r="A1679" t="s">
        <v>2264</v>
      </c>
    </row>
    <row r="1680" spans="1:1" x14ac:dyDescent="0.25">
      <c r="A1680" t="s">
        <v>3436</v>
      </c>
    </row>
    <row r="1681" spans="1:1" x14ac:dyDescent="0.25">
      <c r="A1681" t="s">
        <v>713</v>
      </c>
    </row>
    <row r="1682" spans="1:1" x14ac:dyDescent="0.25">
      <c r="A1682" t="s">
        <v>3551</v>
      </c>
    </row>
    <row r="1683" spans="1:1" x14ac:dyDescent="0.25">
      <c r="A1683" t="s">
        <v>3720</v>
      </c>
    </row>
    <row r="1684" spans="1:1" x14ac:dyDescent="0.25">
      <c r="A1684" t="s">
        <v>2266</v>
      </c>
    </row>
    <row r="1685" spans="1:1" x14ac:dyDescent="0.25">
      <c r="A1685" t="s">
        <v>5550</v>
      </c>
    </row>
    <row r="1686" spans="1:1" x14ac:dyDescent="0.25">
      <c r="A1686" t="s">
        <v>2436</v>
      </c>
    </row>
    <row r="1687" spans="1:1" x14ac:dyDescent="0.25">
      <c r="A1687" t="s">
        <v>4518</v>
      </c>
    </row>
    <row r="1688" spans="1:1" x14ac:dyDescent="0.25">
      <c r="A1688" t="s">
        <v>4521</v>
      </c>
    </row>
    <row r="1689" spans="1:1" x14ac:dyDescent="0.25">
      <c r="A1689" t="s">
        <v>951</v>
      </c>
    </row>
    <row r="1690" spans="1:1" x14ac:dyDescent="0.25">
      <c r="A1690" t="s">
        <v>1759</v>
      </c>
    </row>
    <row r="1691" spans="1:1" x14ac:dyDescent="0.25">
      <c r="A1691" t="s">
        <v>5751</v>
      </c>
    </row>
    <row r="1692" spans="1:1" x14ac:dyDescent="0.25">
      <c r="A1692" t="s">
        <v>5102</v>
      </c>
    </row>
    <row r="1693" spans="1:1" x14ac:dyDescent="0.25">
      <c r="A1693" t="s">
        <v>2455</v>
      </c>
    </row>
    <row r="1694" spans="1:1" x14ac:dyDescent="0.25">
      <c r="A1694" t="s">
        <v>2507</v>
      </c>
    </row>
    <row r="1695" spans="1:1" x14ac:dyDescent="0.25">
      <c r="A1695" t="s">
        <v>2515</v>
      </c>
    </row>
    <row r="1696" spans="1:1" x14ac:dyDescent="0.25">
      <c r="A1696" t="s">
        <v>2499</v>
      </c>
    </row>
    <row r="1697" spans="1:1" x14ac:dyDescent="0.25">
      <c r="A1697" t="s">
        <v>1817</v>
      </c>
    </row>
    <row r="1698" spans="1:1" x14ac:dyDescent="0.25">
      <c r="A1698" t="s">
        <v>5517</v>
      </c>
    </row>
    <row r="1699" spans="1:1" x14ac:dyDescent="0.25">
      <c r="A1699" t="s">
        <v>693</v>
      </c>
    </row>
    <row r="1700" spans="1:1" x14ac:dyDescent="0.25">
      <c r="A1700" t="s">
        <v>4932</v>
      </c>
    </row>
    <row r="1701" spans="1:1" x14ac:dyDescent="0.25">
      <c r="A1701" t="s">
        <v>5101</v>
      </c>
    </row>
    <row r="1702" spans="1:1" x14ac:dyDescent="0.25">
      <c r="A1702" t="s">
        <v>4933</v>
      </c>
    </row>
    <row r="1703" spans="1:1" x14ac:dyDescent="0.25">
      <c r="A1703" t="s">
        <v>5834</v>
      </c>
    </row>
    <row r="1704" spans="1:1" x14ac:dyDescent="0.25">
      <c r="A1704" t="s">
        <v>2485</v>
      </c>
    </row>
    <row r="1705" spans="1:1" x14ac:dyDescent="0.25">
      <c r="A1705" t="s">
        <v>3841</v>
      </c>
    </row>
    <row r="1706" spans="1:1" x14ac:dyDescent="0.25">
      <c r="A1706" t="s">
        <v>5516</v>
      </c>
    </row>
    <row r="1707" spans="1:1" x14ac:dyDescent="0.25">
      <c r="A1707" t="s">
        <v>1842</v>
      </c>
    </row>
    <row r="1708" spans="1:1" x14ac:dyDescent="0.25">
      <c r="A1708" t="s">
        <v>4141</v>
      </c>
    </row>
    <row r="1709" spans="1:1" x14ac:dyDescent="0.25">
      <c r="A1709" t="s">
        <v>2429</v>
      </c>
    </row>
    <row r="1710" spans="1:1" x14ac:dyDescent="0.25">
      <c r="A1710" t="s">
        <v>3438</v>
      </c>
    </row>
    <row r="1711" spans="1:1" x14ac:dyDescent="0.25">
      <c r="A1711" t="s">
        <v>1778</v>
      </c>
    </row>
    <row r="1712" spans="1:1" x14ac:dyDescent="0.25">
      <c r="A1712" t="s">
        <v>517</v>
      </c>
    </row>
    <row r="1713" spans="1:1" x14ac:dyDescent="0.25">
      <c r="A1713" t="s">
        <v>1845</v>
      </c>
    </row>
    <row r="1714" spans="1:1" x14ac:dyDescent="0.25">
      <c r="A1714" t="s">
        <v>5523</v>
      </c>
    </row>
    <row r="1715" spans="1:1" x14ac:dyDescent="0.25">
      <c r="A1715" t="s">
        <v>2501</v>
      </c>
    </row>
    <row r="1716" spans="1:1" x14ac:dyDescent="0.25">
      <c r="A1716" t="s">
        <v>4096</v>
      </c>
    </row>
    <row r="1717" spans="1:1" x14ac:dyDescent="0.25">
      <c r="A1717" t="s">
        <v>716</v>
      </c>
    </row>
    <row r="1718" spans="1:1" x14ac:dyDescent="0.25">
      <c r="A1718" t="s">
        <v>708</v>
      </c>
    </row>
    <row r="1719" spans="1:1" x14ac:dyDescent="0.25">
      <c r="A1719" t="s">
        <v>2431</v>
      </c>
    </row>
    <row r="1720" spans="1:1" x14ac:dyDescent="0.25">
      <c r="A1720" t="s">
        <v>3428</v>
      </c>
    </row>
    <row r="1721" spans="1:1" x14ac:dyDescent="0.25">
      <c r="A1721" t="s">
        <v>5376</v>
      </c>
    </row>
    <row r="1722" spans="1:1" x14ac:dyDescent="0.25">
      <c r="A1722" t="s">
        <v>4978</v>
      </c>
    </row>
    <row r="1723" spans="1:1" x14ac:dyDescent="0.25">
      <c r="A1723" t="s">
        <v>515</v>
      </c>
    </row>
    <row r="1724" spans="1:1" x14ac:dyDescent="0.25">
      <c r="A1724" t="s">
        <v>1605</v>
      </c>
    </row>
    <row r="1725" spans="1:1" x14ac:dyDescent="0.25">
      <c r="A1725" t="s">
        <v>4863</v>
      </c>
    </row>
    <row r="1726" spans="1:1" x14ac:dyDescent="0.25">
      <c r="A1726" t="s">
        <v>3186</v>
      </c>
    </row>
    <row r="1727" spans="1:1" x14ac:dyDescent="0.25">
      <c r="A1727" t="s">
        <v>4002</v>
      </c>
    </row>
    <row r="1728" spans="1:1" x14ac:dyDescent="0.25">
      <c r="A1728" t="s">
        <v>309</v>
      </c>
    </row>
    <row r="1729" spans="1:1" x14ac:dyDescent="0.25">
      <c r="A1729" t="s">
        <v>4003</v>
      </c>
    </row>
    <row r="1730" spans="1:1" x14ac:dyDescent="0.25">
      <c r="A1730" t="s">
        <v>2476</v>
      </c>
    </row>
    <row r="1731" spans="1:1" x14ac:dyDescent="0.25">
      <c r="A1731" t="s">
        <v>2488</v>
      </c>
    </row>
    <row r="1732" spans="1:1" x14ac:dyDescent="0.25">
      <c r="A1732" t="s">
        <v>2478</v>
      </c>
    </row>
    <row r="1733" spans="1:1" x14ac:dyDescent="0.25">
      <c r="A1733" t="s">
        <v>4755</v>
      </c>
    </row>
    <row r="1734" spans="1:1" x14ac:dyDescent="0.25">
      <c r="A1734" t="s">
        <v>1414</v>
      </c>
    </row>
    <row r="1735" spans="1:1" x14ac:dyDescent="0.25">
      <c r="A1735" t="s">
        <v>4519</v>
      </c>
    </row>
    <row r="1736" spans="1:1" x14ac:dyDescent="0.25">
      <c r="A1736" t="s">
        <v>4520</v>
      </c>
    </row>
    <row r="1737" spans="1:1" x14ac:dyDescent="0.25">
      <c r="A1737" t="s">
        <v>4294</v>
      </c>
    </row>
    <row r="1738" spans="1:1" x14ac:dyDescent="0.25">
      <c r="A1738" t="s">
        <v>4411</v>
      </c>
    </row>
    <row r="1739" spans="1:1" x14ac:dyDescent="0.25">
      <c r="A1739" t="s">
        <v>4224</v>
      </c>
    </row>
    <row r="1740" spans="1:1" x14ac:dyDescent="0.25">
      <c r="A1740" t="s">
        <v>1421</v>
      </c>
    </row>
    <row r="1741" spans="1:1" x14ac:dyDescent="0.25">
      <c r="A1741" t="s">
        <v>4822</v>
      </c>
    </row>
    <row r="1742" spans="1:1" x14ac:dyDescent="0.25">
      <c r="A1742" t="s">
        <v>4819</v>
      </c>
    </row>
    <row r="1743" spans="1:1" x14ac:dyDescent="0.25">
      <c r="A1743" t="s">
        <v>301</v>
      </c>
    </row>
    <row r="1744" spans="1:1" x14ac:dyDescent="0.25">
      <c r="A1744" t="s">
        <v>232</v>
      </c>
    </row>
    <row r="1745" spans="1:1" x14ac:dyDescent="0.25">
      <c r="A1745" t="s">
        <v>4810</v>
      </c>
    </row>
    <row r="1746" spans="1:1" x14ac:dyDescent="0.25">
      <c r="A1746" t="s">
        <v>2442</v>
      </c>
    </row>
    <row r="1747" spans="1:1" x14ac:dyDescent="0.25">
      <c r="A1747" t="s">
        <v>3437</v>
      </c>
    </row>
    <row r="1748" spans="1:1" x14ac:dyDescent="0.25">
      <c r="A1748" t="s">
        <v>1810</v>
      </c>
    </row>
    <row r="1749" spans="1:1" x14ac:dyDescent="0.25">
      <c r="A1749" t="s">
        <v>4437</v>
      </c>
    </row>
    <row r="1750" spans="1:1" x14ac:dyDescent="0.25">
      <c r="A1750" t="s">
        <v>3439</v>
      </c>
    </row>
    <row r="1751" spans="1:1" x14ac:dyDescent="0.25">
      <c r="A1751" t="s">
        <v>1112</v>
      </c>
    </row>
    <row r="1752" spans="1:1" x14ac:dyDescent="0.25">
      <c r="A1752" t="s">
        <v>1501</v>
      </c>
    </row>
    <row r="1753" spans="1:1" x14ac:dyDescent="0.25">
      <c r="A1753" t="s">
        <v>1106</v>
      </c>
    </row>
    <row r="1754" spans="1:1" x14ac:dyDescent="0.25">
      <c r="A1754" t="s">
        <v>4498</v>
      </c>
    </row>
    <row r="1755" spans="1:1" x14ac:dyDescent="0.25">
      <c r="A1755" t="s">
        <v>4817</v>
      </c>
    </row>
    <row r="1756" spans="1:1" x14ac:dyDescent="0.25">
      <c r="A1756" t="s">
        <v>5361</v>
      </c>
    </row>
    <row r="1757" spans="1:1" x14ac:dyDescent="0.25">
      <c r="A1757" t="s">
        <v>1503</v>
      </c>
    </row>
    <row r="1758" spans="1:1" x14ac:dyDescent="0.25">
      <c r="A1758" t="s">
        <v>5901</v>
      </c>
    </row>
    <row r="1759" spans="1:1" x14ac:dyDescent="0.25">
      <c r="A1759" t="s">
        <v>1473</v>
      </c>
    </row>
    <row r="1760" spans="1:1" x14ac:dyDescent="0.25">
      <c r="A1760" t="s">
        <v>3962</v>
      </c>
    </row>
    <row r="1761" spans="1:1" x14ac:dyDescent="0.25">
      <c r="A1761" t="s">
        <v>3543</v>
      </c>
    </row>
    <row r="1762" spans="1:1" x14ac:dyDescent="0.25">
      <c r="A1762" t="s">
        <v>4239</v>
      </c>
    </row>
    <row r="1763" spans="1:1" x14ac:dyDescent="0.25">
      <c r="A1763" t="s">
        <v>2421</v>
      </c>
    </row>
    <row r="1764" spans="1:1" x14ac:dyDescent="0.25">
      <c r="A1764" t="s">
        <v>3470</v>
      </c>
    </row>
    <row r="1765" spans="1:1" x14ac:dyDescent="0.25">
      <c r="A1765" t="s">
        <v>2640</v>
      </c>
    </row>
    <row r="1766" spans="1:1" x14ac:dyDescent="0.25">
      <c r="A1766" t="s">
        <v>3468</v>
      </c>
    </row>
    <row r="1767" spans="1:1" x14ac:dyDescent="0.25">
      <c r="A1767" t="s">
        <v>953</v>
      </c>
    </row>
    <row r="1768" spans="1:1" x14ac:dyDescent="0.25">
      <c r="A1768" t="s">
        <v>5573</v>
      </c>
    </row>
    <row r="1769" spans="1:1" x14ac:dyDescent="0.25">
      <c r="A1769" t="s">
        <v>3844</v>
      </c>
    </row>
    <row r="1770" spans="1:1" x14ac:dyDescent="0.25">
      <c r="A1770" t="s">
        <v>3433</v>
      </c>
    </row>
    <row r="1771" spans="1:1" x14ac:dyDescent="0.25">
      <c r="A1771" t="s">
        <v>5330</v>
      </c>
    </row>
    <row r="1772" spans="1:1" x14ac:dyDescent="0.25">
      <c r="A1772" t="s">
        <v>5832</v>
      </c>
    </row>
    <row r="1773" spans="1:1" x14ac:dyDescent="0.25">
      <c r="A1773" t="s">
        <v>1908</v>
      </c>
    </row>
    <row r="1774" spans="1:1" x14ac:dyDescent="0.25">
      <c r="A1774" t="s">
        <v>3328</v>
      </c>
    </row>
    <row r="1775" spans="1:1" x14ac:dyDescent="0.25">
      <c r="A1775" t="s">
        <v>1843</v>
      </c>
    </row>
    <row r="1776" spans="1:1" x14ac:dyDescent="0.25">
      <c r="A1776" t="s">
        <v>1182</v>
      </c>
    </row>
    <row r="1777" spans="1:1" x14ac:dyDescent="0.25">
      <c r="A1777" t="s">
        <v>5715</v>
      </c>
    </row>
    <row r="1778" spans="1:1" x14ac:dyDescent="0.25">
      <c r="A1778" t="s">
        <v>2239</v>
      </c>
    </row>
    <row r="1779" spans="1:1" x14ac:dyDescent="0.25">
      <c r="A1779" t="s">
        <v>4161</v>
      </c>
    </row>
    <row r="1780" spans="1:1" x14ac:dyDescent="0.25">
      <c r="A1780" t="s">
        <v>4154</v>
      </c>
    </row>
    <row r="1781" spans="1:1" x14ac:dyDescent="0.25">
      <c r="A1781" t="s">
        <v>2416</v>
      </c>
    </row>
    <row r="1782" spans="1:1" x14ac:dyDescent="0.25">
      <c r="A1782" t="s">
        <v>3441</v>
      </c>
    </row>
    <row r="1783" spans="1:1" x14ac:dyDescent="0.25">
      <c r="A1783" t="s">
        <v>296</v>
      </c>
    </row>
    <row r="1784" spans="1:1" x14ac:dyDescent="0.25">
      <c r="A1784" t="s">
        <v>5114</v>
      </c>
    </row>
    <row r="1785" spans="1:1" x14ac:dyDescent="0.25">
      <c r="A1785" t="s">
        <v>4843</v>
      </c>
    </row>
    <row r="1786" spans="1:1" x14ac:dyDescent="0.25">
      <c r="A1786" t="s">
        <v>5949</v>
      </c>
    </row>
    <row r="1787" spans="1:1" x14ac:dyDescent="0.25">
      <c r="A1787" t="s">
        <v>3119</v>
      </c>
    </row>
    <row r="1788" spans="1:1" x14ac:dyDescent="0.25">
      <c r="A1788" t="s">
        <v>5198</v>
      </c>
    </row>
    <row r="1789" spans="1:1" x14ac:dyDescent="0.25">
      <c r="A1789" t="s">
        <v>5502</v>
      </c>
    </row>
    <row r="1790" spans="1:1" x14ac:dyDescent="0.25">
      <c r="A1790" t="s">
        <v>1807</v>
      </c>
    </row>
    <row r="1791" spans="1:1" x14ac:dyDescent="0.25">
      <c r="A1791" t="s">
        <v>2234</v>
      </c>
    </row>
    <row r="1792" spans="1:1" x14ac:dyDescent="0.25">
      <c r="A1792" t="s">
        <v>680</v>
      </c>
    </row>
    <row r="1793" spans="1:1" x14ac:dyDescent="0.25">
      <c r="A1793" t="s">
        <v>316</v>
      </c>
    </row>
    <row r="1794" spans="1:1" x14ac:dyDescent="0.25">
      <c r="A1794" t="s">
        <v>2440</v>
      </c>
    </row>
    <row r="1795" spans="1:1" x14ac:dyDescent="0.25">
      <c r="A1795" t="s">
        <v>3440</v>
      </c>
    </row>
    <row r="1796" spans="1:1" x14ac:dyDescent="0.25">
      <c r="A1796" t="s">
        <v>4006</v>
      </c>
    </row>
    <row r="1797" spans="1:1" x14ac:dyDescent="0.25">
      <c r="A1797" t="s">
        <v>4040</v>
      </c>
    </row>
    <row r="1798" spans="1:1" x14ac:dyDescent="0.25">
      <c r="A1798" t="s">
        <v>2434</v>
      </c>
    </row>
    <row r="1799" spans="1:1" x14ac:dyDescent="0.25">
      <c r="A1799" t="s">
        <v>5527</v>
      </c>
    </row>
    <row r="1800" spans="1:1" x14ac:dyDescent="0.25">
      <c r="A1800" t="s">
        <v>5504</v>
      </c>
    </row>
    <row r="1801" spans="1:1" x14ac:dyDescent="0.25">
      <c r="A1801" t="s">
        <v>712</v>
      </c>
    </row>
    <row r="1802" spans="1:1" x14ac:dyDescent="0.25">
      <c r="A1802" t="s">
        <v>4293</v>
      </c>
    </row>
    <row r="1803" spans="1:1" x14ac:dyDescent="0.25">
      <c r="A1803" t="s">
        <v>1753</v>
      </c>
    </row>
    <row r="1804" spans="1:1" x14ac:dyDescent="0.25">
      <c r="A1804" t="s">
        <v>597</v>
      </c>
    </row>
    <row r="1805" spans="1:1" x14ac:dyDescent="0.25">
      <c r="A1805" t="s">
        <v>569</v>
      </c>
    </row>
    <row r="1806" spans="1:1" x14ac:dyDescent="0.25">
      <c r="A1806" t="s">
        <v>903</v>
      </c>
    </row>
    <row r="1807" spans="1:1" x14ac:dyDescent="0.25">
      <c r="A1807" t="s">
        <v>4041</v>
      </c>
    </row>
    <row r="1808" spans="1:1" x14ac:dyDescent="0.25">
      <c r="A1808" t="s">
        <v>3589</v>
      </c>
    </row>
    <row r="1809" spans="1:1" x14ac:dyDescent="0.25">
      <c r="A1809" t="s">
        <v>4036</v>
      </c>
    </row>
    <row r="1810" spans="1:1" x14ac:dyDescent="0.25">
      <c r="A1810" t="s">
        <v>4646</v>
      </c>
    </row>
    <row r="1811" spans="1:1" x14ac:dyDescent="0.25">
      <c r="A1811" t="s">
        <v>4044</v>
      </c>
    </row>
    <row r="1812" spans="1:1" x14ac:dyDescent="0.25">
      <c r="A1812" t="s">
        <v>5476</v>
      </c>
    </row>
    <row r="1813" spans="1:1" x14ac:dyDescent="0.25">
      <c r="A1813" t="s">
        <v>3364</v>
      </c>
    </row>
    <row r="1814" spans="1:1" x14ac:dyDescent="0.25">
      <c r="A1814" t="s">
        <v>1946</v>
      </c>
    </row>
    <row r="1815" spans="1:1" x14ac:dyDescent="0.25">
      <c r="A1815" t="s">
        <v>2219</v>
      </c>
    </row>
    <row r="1816" spans="1:1" x14ac:dyDescent="0.25">
      <c r="A1816" t="s">
        <v>5809</v>
      </c>
    </row>
    <row r="1817" spans="1:1" x14ac:dyDescent="0.25">
      <c r="A1817" t="s">
        <v>1813</v>
      </c>
    </row>
    <row r="1818" spans="1:1" x14ac:dyDescent="0.25">
      <c r="A1818" t="s">
        <v>1258</v>
      </c>
    </row>
    <row r="1819" spans="1:1" x14ac:dyDescent="0.25">
      <c r="A1819" t="s">
        <v>1833</v>
      </c>
    </row>
    <row r="1820" spans="1:1" x14ac:dyDescent="0.25">
      <c r="A1820" t="s">
        <v>2441</v>
      </c>
    </row>
    <row r="1821" spans="1:1" x14ac:dyDescent="0.25">
      <c r="A1821" t="s">
        <v>3434</v>
      </c>
    </row>
    <row r="1822" spans="1:1" x14ac:dyDescent="0.25">
      <c r="A1822" t="s">
        <v>1818</v>
      </c>
    </row>
    <row r="1823" spans="1:1" x14ac:dyDescent="0.25">
      <c r="A1823" t="s">
        <v>1819</v>
      </c>
    </row>
    <row r="1824" spans="1:1" x14ac:dyDescent="0.25">
      <c r="A1824" t="s">
        <v>1838</v>
      </c>
    </row>
    <row r="1825" spans="1:1" x14ac:dyDescent="0.25">
      <c r="A1825" t="s">
        <v>4714</v>
      </c>
    </row>
    <row r="1826" spans="1:1" x14ac:dyDescent="0.25">
      <c r="A1826" t="s">
        <v>3189</v>
      </c>
    </row>
    <row r="1827" spans="1:1" x14ac:dyDescent="0.25">
      <c r="A1827" t="s">
        <v>1042</v>
      </c>
    </row>
    <row r="1828" spans="1:1" x14ac:dyDescent="0.25">
      <c r="A1828" t="s">
        <v>4703</v>
      </c>
    </row>
    <row r="1829" spans="1:1" x14ac:dyDescent="0.25">
      <c r="A1829" t="s">
        <v>177</v>
      </c>
    </row>
    <row r="1830" spans="1:1" x14ac:dyDescent="0.25">
      <c r="A1830" t="s">
        <v>156</v>
      </c>
    </row>
    <row r="1831" spans="1:1" x14ac:dyDescent="0.25">
      <c r="A1831" t="s">
        <v>4034</v>
      </c>
    </row>
    <row r="1832" spans="1:1" x14ac:dyDescent="0.25">
      <c r="A1832" t="s">
        <v>3719</v>
      </c>
    </row>
    <row r="1833" spans="1:1" x14ac:dyDescent="0.25">
      <c r="A1833" t="s">
        <v>4984</v>
      </c>
    </row>
    <row r="1834" spans="1:1" x14ac:dyDescent="0.25">
      <c r="A1834" t="s">
        <v>3552</v>
      </c>
    </row>
    <row r="1835" spans="1:1" x14ac:dyDescent="0.25">
      <c r="A1835" t="s">
        <v>257</v>
      </c>
    </row>
    <row r="1836" spans="1:1" x14ac:dyDescent="0.25">
      <c r="A1836" t="s">
        <v>1606</v>
      </c>
    </row>
    <row r="1837" spans="1:1" x14ac:dyDescent="0.25">
      <c r="A1837" t="s">
        <v>5038</v>
      </c>
    </row>
    <row r="1838" spans="1:1" x14ac:dyDescent="0.25">
      <c r="A1838" t="s">
        <v>4749</v>
      </c>
    </row>
    <row r="1839" spans="1:1" x14ac:dyDescent="0.25">
      <c r="A1839" t="s">
        <v>4758</v>
      </c>
    </row>
    <row r="1840" spans="1:1" x14ac:dyDescent="0.25">
      <c r="A1840" t="s">
        <v>5778</v>
      </c>
    </row>
    <row r="1841" spans="1:1" x14ac:dyDescent="0.25">
      <c r="A1841" t="s">
        <v>1588</v>
      </c>
    </row>
    <row r="1842" spans="1:1" x14ac:dyDescent="0.25">
      <c r="A1842" t="s">
        <v>4145</v>
      </c>
    </row>
    <row r="1843" spans="1:1" x14ac:dyDescent="0.25">
      <c r="A1843" t="s">
        <v>3344</v>
      </c>
    </row>
    <row r="1844" spans="1:1" x14ac:dyDescent="0.25">
      <c r="A1844" t="s">
        <v>3272</v>
      </c>
    </row>
    <row r="1845" spans="1:1" x14ac:dyDescent="0.25">
      <c r="A1845" t="s">
        <v>913</v>
      </c>
    </row>
    <row r="1846" spans="1:1" x14ac:dyDescent="0.25">
      <c r="A1846" t="s">
        <v>3343</v>
      </c>
    </row>
    <row r="1847" spans="1:1" x14ac:dyDescent="0.25">
      <c r="A1847" t="s">
        <v>1612</v>
      </c>
    </row>
    <row r="1848" spans="1:1" x14ac:dyDescent="0.25">
      <c r="A1848" t="s">
        <v>4151</v>
      </c>
    </row>
    <row r="1849" spans="1:1" x14ac:dyDescent="0.25">
      <c r="A1849" t="s">
        <v>3346</v>
      </c>
    </row>
    <row r="1850" spans="1:1" x14ac:dyDescent="0.25">
      <c r="A1850" t="s">
        <v>5308</v>
      </c>
    </row>
    <row r="1851" spans="1:1" x14ac:dyDescent="0.25">
      <c r="A1851" t="s">
        <v>4847</v>
      </c>
    </row>
    <row r="1852" spans="1:1" x14ac:dyDescent="0.25">
      <c r="A1852" t="s">
        <v>4380</v>
      </c>
    </row>
    <row r="1853" spans="1:1" x14ac:dyDescent="0.25">
      <c r="A1853" t="s">
        <v>4428</v>
      </c>
    </row>
    <row r="1854" spans="1:1" x14ac:dyDescent="0.25">
      <c r="A1854" t="s">
        <v>1811</v>
      </c>
    </row>
    <row r="1855" spans="1:1" x14ac:dyDescent="0.25">
      <c r="A1855" t="s">
        <v>4150</v>
      </c>
    </row>
    <row r="1856" spans="1:1" x14ac:dyDescent="0.25">
      <c r="A1856" t="s">
        <v>5293</v>
      </c>
    </row>
    <row r="1857" spans="1:1" x14ac:dyDescent="0.25">
      <c r="A1857" t="s">
        <v>1619</v>
      </c>
    </row>
    <row r="1858" spans="1:1" x14ac:dyDescent="0.25">
      <c r="A1858" t="s">
        <v>1498</v>
      </c>
    </row>
    <row r="1859" spans="1:1" x14ac:dyDescent="0.25">
      <c r="A1859" t="s">
        <v>4149</v>
      </c>
    </row>
    <row r="1860" spans="1:1" x14ac:dyDescent="0.25">
      <c r="A1860" t="s">
        <v>506</v>
      </c>
    </row>
    <row r="1861" spans="1:1" x14ac:dyDescent="0.25">
      <c r="A1861" t="s">
        <v>1812</v>
      </c>
    </row>
    <row r="1862" spans="1:1" x14ac:dyDescent="0.25">
      <c r="A1862" t="s">
        <v>1586</v>
      </c>
    </row>
    <row r="1863" spans="1:1" x14ac:dyDescent="0.25">
      <c r="A1863" t="s">
        <v>4753</v>
      </c>
    </row>
    <row r="1864" spans="1:1" x14ac:dyDescent="0.25">
      <c r="A1864" t="s">
        <v>5045</v>
      </c>
    </row>
    <row r="1865" spans="1:1" x14ac:dyDescent="0.25">
      <c r="A1865" t="s">
        <v>1621</v>
      </c>
    </row>
    <row r="1866" spans="1:1" x14ac:dyDescent="0.25">
      <c r="A1866" t="s">
        <v>5294</v>
      </c>
    </row>
    <row r="1867" spans="1:1" x14ac:dyDescent="0.25">
      <c r="A1867" t="s">
        <v>5413</v>
      </c>
    </row>
    <row r="1868" spans="1:1" x14ac:dyDescent="0.25">
      <c r="A1868" t="s">
        <v>1411</v>
      </c>
    </row>
    <row r="1869" spans="1:1" x14ac:dyDescent="0.25">
      <c r="A1869" t="s">
        <v>5295</v>
      </c>
    </row>
    <row r="1870" spans="1:1" x14ac:dyDescent="0.25">
      <c r="A1870" t="s">
        <v>4441</v>
      </c>
    </row>
    <row r="1871" spans="1:1" x14ac:dyDescent="0.25">
      <c r="A1871" t="s">
        <v>1587</v>
      </c>
    </row>
    <row r="1872" spans="1:1" x14ac:dyDescent="0.25">
      <c r="A1872" t="s">
        <v>4179</v>
      </c>
    </row>
    <row r="1873" spans="1:1" x14ac:dyDescent="0.25">
      <c r="A1873" t="s">
        <v>4378</v>
      </c>
    </row>
    <row r="1874" spans="1:1" x14ac:dyDescent="0.25">
      <c r="A1874" t="s">
        <v>1825</v>
      </c>
    </row>
    <row r="1875" spans="1:1" x14ac:dyDescent="0.25">
      <c r="A1875" t="s">
        <v>4147</v>
      </c>
    </row>
    <row r="1876" spans="1:1" x14ac:dyDescent="0.25">
      <c r="A1876" t="s">
        <v>1814</v>
      </c>
    </row>
    <row r="1877" spans="1:1" x14ac:dyDescent="0.25">
      <c r="A1877" t="s">
        <v>1815</v>
      </c>
    </row>
    <row r="1878" spans="1:1" x14ac:dyDescent="0.25">
      <c r="A1878" t="s">
        <v>5050</v>
      </c>
    </row>
    <row r="1879" spans="1:1" x14ac:dyDescent="0.25">
      <c r="A1879" t="s">
        <v>1603</v>
      </c>
    </row>
    <row r="1880" spans="1:1" x14ac:dyDescent="0.25">
      <c r="A1880" t="s">
        <v>5049</v>
      </c>
    </row>
    <row r="1881" spans="1:1" x14ac:dyDescent="0.25">
      <c r="A1881" t="s">
        <v>5302</v>
      </c>
    </row>
    <row r="1882" spans="1:1" x14ac:dyDescent="0.25">
      <c r="A1882" t="s">
        <v>3755</v>
      </c>
    </row>
    <row r="1883" spans="1:1" x14ac:dyDescent="0.25">
      <c r="A1883" t="s">
        <v>1259</v>
      </c>
    </row>
    <row r="1884" spans="1:1" x14ac:dyDescent="0.25">
      <c r="A1884" t="s">
        <v>4178</v>
      </c>
    </row>
    <row r="1885" spans="1:1" x14ac:dyDescent="0.25">
      <c r="A1885" t="s">
        <v>5813</v>
      </c>
    </row>
    <row r="1886" spans="1:1" x14ac:dyDescent="0.25">
      <c r="A1886" t="s">
        <v>5796</v>
      </c>
    </row>
    <row r="1887" spans="1:1" x14ac:dyDescent="0.25">
      <c r="A1887" t="s">
        <v>1620</v>
      </c>
    </row>
    <row r="1888" spans="1:1" x14ac:dyDescent="0.25">
      <c r="A1888" t="s">
        <v>1309</v>
      </c>
    </row>
    <row r="1889" spans="1:1" x14ac:dyDescent="0.25">
      <c r="A1889" t="s">
        <v>123</v>
      </c>
    </row>
    <row r="1890" spans="1:1" x14ac:dyDescent="0.25">
      <c r="A1890" t="s">
        <v>235</v>
      </c>
    </row>
    <row r="1891" spans="1:1" x14ac:dyDescent="0.25">
      <c r="A1891" t="s">
        <v>133</v>
      </c>
    </row>
    <row r="1892" spans="1:1" x14ac:dyDescent="0.25">
      <c r="A1892" t="s">
        <v>1855</v>
      </c>
    </row>
    <row r="1893" spans="1:1" x14ac:dyDescent="0.25">
      <c r="A1893" t="s">
        <v>4787</v>
      </c>
    </row>
    <row r="1894" spans="1:1" x14ac:dyDescent="0.25">
      <c r="A1894" t="s">
        <v>3642</v>
      </c>
    </row>
    <row r="1895" spans="1:1" x14ac:dyDescent="0.25">
      <c r="A1895" t="s">
        <v>1963</v>
      </c>
    </row>
    <row r="1896" spans="1:1" x14ac:dyDescent="0.25">
      <c r="A1896" t="s">
        <v>445</v>
      </c>
    </row>
    <row r="1897" spans="1:1" x14ac:dyDescent="0.25">
      <c r="A1897" t="s">
        <v>239</v>
      </c>
    </row>
    <row r="1898" spans="1:1" x14ac:dyDescent="0.25">
      <c r="A1898" t="s">
        <v>4868</v>
      </c>
    </row>
    <row r="1899" spans="1:1" x14ac:dyDescent="0.25">
      <c r="A1899" t="s">
        <v>3225</v>
      </c>
    </row>
    <row r="1900" spans="1:1" x14ac:dyDescent="0.25">
      <c r="A1900" t="s">
        <v>3226</v>
      </c>
    </row>
    <row r="1901" spans="1:1" x14ac:dyDescent="0.25">
      <c r="A1901" t="s">
        <v>5481</v>
      </c>
    </row>
    <row r="1902" spans="1:1" x14ac:dyDescent="0.25">
      <c r="A1902" t="s">
        <v>3227</v>
      </c>
    </row>
    <row r="1903" spans="1:1" x14ac:dyDescent="0.25">
      <c r="A1903" t="s">
        <v>4617</v>
      </c>
    </row>
    <row r="1904" spans="1:1" x14ac:dyDescent="0.25">
      <c r="A1904" t="s">
        <v>3537</v>
      </c>
    </row>
    <row r="1905" spans="1:1" x14ac:dyDescent="0.25">
      <c r="A1905" t="s">
        <v>3951</v>
      </c>
    </row>
    <row r="1906" spans="1:1" x14ac:dyDescent="0.25">
      <c r="A1906" t="s">
        <v>4299</v>
      </c>
    </row>
    <row r="1907" spans="1:1" x14ac:dyDescent="0.25">
      <c r="A1907" t="s">
        <v>397</v>
      </c>
    </row>
    <row r="1908" spans="1:1" x14ac:dyDescent="0.25">
      <c r="A1908" t="s">
        <v>258</v>
      </c>
    </row>
    <row r="1909" spans="1:1" x14ac:dyDescent="0.25">
      <c r="A1909" t="s">
        <v>1576</v>
      </c>
    </row>
    <row r="1910" spans="1:1" x14ac:dyDescent="0.25">
      <c r="A1910" t="s">
        <v>5311</v>
      </c>
    </row>
    <row r="1911" spans="1:1" x14ac:dyDescent="0.25">
      <c r="A1911" t="s">
        <v>3462</v>
      </c>
    </row>
    <row r="1912" spans="1:1" x14ac:dyDescent="0.25">
      <c r="A1912" t="s">
        <v>2383</v>
      </c>
    </row>
    <row r="1913" spans="1:1" x14ac:dyDescent="0.25">
      <c r="A1913" t="s">
        <v>2618</v>
      </c>
    </row>
    <row r="1914" spans="1:1" x14ac:dyDescent="0.25">
      <c r="A1914" t="s">
        <v>2289</v>
      </c>
    </row>
    <row r="1915" spans="1:1" x14ac:dyDescent="0.25">
      <c r="A1915" t="s">
        <v>3196</v>
      </c>
    </row>
    <row r="1916" spans="1:1" x14ac:dyDescent="0.25">
      <c r="A1916" t="s">
        <v>3173</v>
      </c>
    </row>
    <row r="1917" spans="1:1" x14ac:dyDescent="0.25">
      <c r="A1917" t="s">
        <v>3174</v>
      </c>
    </row>
    <row r="1918" spans="1:1" x14ac:dyDescent="0.25">
      <c r="A1918" t="s">
        <v>2059</v>
      </c>
    </row>
    <row r="1919" spans="1:1" x14ac:dyDescent="0.25">
      <c r="A1919" t="s">
        <v>2062</v>
      </c>
    </row>
    <row r="1920" spans="1:1" x14ac:dyDescent="0.25">
      <c r="A1920" t="s">
        <v>2069</v>
      </c>
    </row>
    <row r="1921" spans="1:1" x14ac:dyDescent="0.25">
      <c r="A1921" t="s">
        <v>2052</v>
      </c>
    </row>
    <row r="1922" spans="1:1" x14ac:dyDescent="0.25">
      <c r="A1922" t="s">
        <v>2042</v>
      </c>
    </row>
    <row r="1923" spans="1:1" x14ac:dyDescent="0.25">
      <c r="A1923" t="s">
        <v>4343</v>
      </c>
    </row>
    <row r="1924" spans="1:1" x14ac:dyDescent="0.25">
      <c r="A1924" t="s">
        <v>293</v>
      </c>
    </row>
    <row r="1925" spans="1:1" x14ac:dyDescent="0.25">
      <c r="A1925" t="s">
        <v>959</v>
      </c>
    </row>
    <row r="1926" spans="1:1" x14ac:dyDescent="0.25">
      <c r="A1926" t="s">
        <v>966</v>
      </c>
    </row>
    <row r="1927" spans="1:1" x14ac:dyDescent="0.25">
      <c r="A1927" t="s">
        <v>2322</v>
      </c>
    </row>
    <row r="1928" spans="1:1" x14ac:dyDescent="0.25">
      <c r="A1928" t="s">
        <v>963</v>
      </c>
    </row>
    <row r="1929" spans="1:1" x14ac:dyDescent="0.25">
      <c r="A1929" t="s">
        <v>965</v>
      </c>
    </row>
    <row r="1930" spans="1:1" x14ac:dyDescent="0.25">
      <c r="A1930" t="s">
        <v>3280</v>
      </c>
    </row>
    <row r="1931" spans="1:1" x14ac:dyDescent="0.25">
      <c r="A1931" t="s">
        <v>2333</v>
      </c>
    </row>
    <row r="1932" spans="1:1" x14ac:dyDescent="0.25">
      <c r="A1932" t="s">
        <v>4349</v>
      </c>
    </row>
    <row r="1933" spans="1:1" x14ac:dyDescent="0.25">
      <c r="A1933" t="s">
        <v>5660</v>
      </c>
    </row>
    <row r="1934" spans="1:1" x14ac:dyDescent="0.25">
      <c r="A1934" t="s">
        <v>4828</v>
      </c>
    </row>
    <row r="1935" spans="1:1" x14ac:dyDescent="0.25">
      <c r="A1935" t="s">
        <v>5157</v>
      </c>
    </row>
    <row r="1936" spans="1:1" x14ac:dyDescent="0.25">
      <c r="A1936" t="s">
        <v>3789</v>
      </c>
    </row>
    <row r="1937" spans="1:1" x14ac:dyDescent="0.25">
      <c r="A1937" t="s">
        <v>4855</v>
      </c>
    </row>
    <row r="1938" spans="1:1" x14ac:dyDescent="0.25">
      <c r="A1938" t="s">
        <v>1589</v>
      </c>
    </row>
    <row r="1939" spans="1:1" x14ac:dyDescent="0.25">
      <c r="A1939" t="s">
        <v>2597</v>
      </c>
    </row>
    <row r="1940" spans="1:1" x14ac:dyDescent="0.25">
      <c r="A1940" t="s">
        <v>2593</v>
      </c>
    </row>
    <row r="1941" spans="1:1" x14ac:dyDescent="0.25">
      <c r="A1941" t="s">
        <v>5824</v>
      </c>
    </row>
    <row r="1942" spans="1:1" x14ac:dyDescent="0.25">
      <c r="A1942" t="s">
        <v>972</v>
      </c>
    </row>
    <row r="1943" spans="1:1" x14ac:dyDescent="0.25">
      <c r="A1943" t="s">
        <v>3457</v>
      </c>
    </row>
    <row r="1944" spans="1:1" x14ac:dyDescent="0.25">
      <c r="A1944" t="s">
        <v>2620</v>
      </c>
    </row>
    <row r="1945" spans="1:1" x14ac:dyDescent="0.25">
      <c r="A1945" t="s">
        <v>2147</v>
      </c>
    </row>
    <row r="1946" spans="1:1" x14ac:dyDescent="0.25">
      <c r="A1946" t="s">
        <v>3391</v>
      </c>
    </row>
    <row r="1947" spans="1:1" x14ac:dyDescent="0.25">
      <c r="A1947" t="s">
        <v>2619</v>
      </c>
    </row>
    <row r="1948" spans="1:1" x14ac:dyDescent="0.25">
      <c r="A1948" t="s">
        <v>3456</v>
      </c>
    </row>
    <row r="1949" spans="1:1" x14ac:dyDescent="0.25">
      <c r="A1949" t="s">
        <v>2622</v>
      </c>
    </row>
    <row r="1950" spans="1:1" x14ac:dyDescent="0.25">
      <c r="A1950" t="s">
        <v>3224</v>
      </c>
    </row>
    <row r="1951" spans="1:1" x14ac:dyDescent="0.25">
      <c r="A1951" t="s">
        <v>2305</v>
      </c>
    </row>
    <row r="1952" spans="1:1" x14ac:dyDescent="0.25">
      <c r="A1952" t="s">
        <v>3410</v>
      </c>
    </row>
    <row r="1953" spans="1:1" x14ac:dyDescent="0.25">
      <c r="A1953" t="s">
        <v>2215</v>
      </c>
    </row>
    <row r="1954" spans="1:1" x14ac:dyDescent="0.25">
      <c r="A1954" t="s">
        <v>2203</v>
      </c>
    </row>
    <row r="1955" spans="1:1" x14ac:dyDescent="0.25">
      <c r="A1955" t="s">
        <v>3760</v>
      </c>
    </row>
    <row r="1956" spans="1:1" x14ac:dyDescent="0.25">
      <c r="A1956" t="s">
        <v>2046</v>
      </c>
    </row>
    <row r="1957" spans="1:1" x14ac:dyDescent="0.25">
      <c r="A1957" t="s">
        <v>2180</v>
      </c>
    </row>
    <row r="1958" spans="1:1" x14ac:dyDescent="0.25">
      <c r="A1958" t="s">
        <v>671</v>
      </c>
    </row>
    <row r="1959" spans="1:1" x14ac:dyDescent="0.25">
      <c r="A1959" t="s">
        <v>4211</v>
      </c>
    </row>
    <row r="1960" spans="1:1" x14ac:dyDescent="0.25">
      <c r="A1960" t="s">
        <v>3371</v>
      </c>
    </row>
    <row r="1961" spans="1:1" x14ac:dyDescent="0.25">
      <c r="A1961" t="s">
        <v>2027</v>
      </c>
    </row>
    <row r="1962" spans="1:1" x14ac:dyDescent="0.25">
      <c r="A1962" t="s">
        <v>2026</v>
      </c>
    </row>
    <row r="1963" spans="1:1" x14ac:dyDescent="0.25">
      <c r="A1963" t="s">
        <v>2025</v>
      </c>
    </row>
    <row r="1964" spans="1:1" x14ac:dyDescent="0.25">
      <c r="A1964" t="s">
        <v>2607</v>
      </c>
    </row>
    <row r="1965" spans="1:1" x14ac:dyDescent="0.25">
      <c r="A1965" t="s">
        <v>1482</v>
      </c>
    </row>
    <row r="1966" spans="1:1" x14ac:dyDescent="0.25">
      <c r="A1966" t="s">
        <v>3378</v>
      </c>
    </row>
    <row r="1967" spans="1:1" x14ac:dyDescent="0.25">
      <c r="A1967" t="s">
        <v>5844</v>
      </c>
    </row>
    <row r="1968" spans="1:1" x14ac:dyDescent="0.25">
      <c r="A1968" t="s">
        <v>3804</v>
      </c>
    </row>
    <row r="1969" spans="1:1" x14ac:dyDescent="0.25">
      <c r="A1969" t="s">
        <v>4231</v>
      </c>
    </row>
    <row r="1970" spans="1:1" x14ac:dyDescent="0.25">
      <c r="A1970" t="s">
        <v>4350</v>
      </c>
    </row>
    <row r="1971" spans="1:1" x14ac:dyDescent="0.25">
      <c r="A1971" t="s">
        <v>3788</v>
      </c>
    </row>
    <row r="1972" spans="1:1" x14ac:dyDescent="0.25">
      <c r="A1972" t="s">
        <v>2226</v>
      </c>
    </row>
    <row r="1973" spans="1:1" x14ac:dyDescent="0.25">
      <c r="A1973" t="s">
        <v>5145</v>
      </c>
    </row>
    <row r="1974" spans="1:1" x14ac:dyDescent="0.25">
      <c r="A1974" t="s">
        <v>2070</v>
      </c>
    </row>
    <row r="1975" spans="1:1" x14ac:dyDescent="0.25">
      <c r="A1975" t="s">
        <v>2082</v>
      </c>
    </row>
    <row r="1976" spans="1:1" x14ac:dyDescent="0.25">
      <c r="A1976" t="s">
        <v>3805</v>
      </c>
    </row>
    <row r="1977" spans="1:1" x14ac:dyDescent="0.25">
      <c r="A1977" t="s">
        <v>2572</v>
      </c>
    </row>
    <row r="1978" spans="1:1" x14ac:dyDescent="0.25">
      <c r="A1978" t="s">
        <v>2099</v>
      </c>
    </row>
    <row r="1979" spans="1:1" x14ac:dyDescent="0.25">
      <c r="A1979" t="s">
        <v>1577</v>
      </c>
    </row>
    <row r="1980" spans="1:1" x14ac:dyDescent="0.25">
      <c r="A1980" t="s">
        <v>1578</v>
      </c>
    </row>
    <row r="1981" spans="1:1" x14ac:dyDescent="0.25">
      <c r="A1981" t="s">
        <v>5891</v>
      </c>
    </row>
    <row r="1982" spans="1:1" x14ac:dyDescent="0.25">
      <c r="A1982" t="s">
        <v>2080</v>
      </c>
    </row>
    <row r="1983" spans="1:1" x14ac:dyDescent="0.25">
      <c r="A1983" t="s">
        <v>2301</v>
      </c>
    </row>
    <row r="1984" spans="1:1" x14ac:dyDescent="0.25">
      <c r="A1984" t="s">
        <v>4864</v>
      </c>
    </row>
    <row r="1985" spans="1:1" x14ac:dyDescent="0.25">
      <c r="A1985" t="s">
        <v>4815</v>
      </c>
    </row>
    <row r="1986" spans="1:1" x14ac:dyDescent="0.25">
      <c r="A1986" t="s">
        <v>5574</v>
      </c>
    </row>
    <row r="1987" spans="1:1" x14ac:dyDescent="0.25">
      <c r="A1987" t="s">
        <v>3401</v>
      </c>
    </row>
    <row r="1988" spans="1:1" x14ac:dyDescent="0.25">
      <c r="A1988" t="s">
        <v>5950</v>
      </c>
    </row>
    <row r="1989" spans="1:1" x14ac:dyDescent="0.25">
      <c r="A1989" t="s">
        <v>3254</v>
      </c>
    </row>
    <row r="1990" spans="1:1" x14ac:dyDescent="0.25">
      <c r="A1990" t="s">
        <v>238</v>
      </c>
    </row>
    <row r="1991" spans="1:1" x14ac:dyDescent="0.25">
      <c r="A1991" t="s">
        <v>5309</v>
      </c>
    </row>
    <row r="1992" spans="1:1" x14ac:dyDescent="0.25">
      <c r="A1992" t="s">
        <v>126</v>
      </c>
    </row>
    <row r="1993" spans="1:1" x14ac:dyDescent="0.25">
      <c r="A1993" t="s">
        <v>3729</v>
      </c>
    </row>
    <row r="1994" spans="1:1" x14ac:dyDescent="0.25">
      <c r="A1994" t="s">
        <v>206</v>
      </c>
    </row>
    <row r="1995" spans="1:1" x14ac:dyDescent="0.25">
      <c r="A1995" t="s">
        <v>2096</v>
      </c>
    </row>
    <row r="1996" spans="1:1" x14ac:dyDescent="0.25">
      <c r="A1996" t="s">
        <v>957</v>
      </c>
    </row>
    <row r="1997" spans="1:1" x14ac:dyDescent="0.25">
      <c r="A1997" t="s">
        <v>3274</v>
      </c>
    </row>
    <row r="1998" spans="1:1" x14ac:dyDescent="0.25">
      <c r="A1998" t="s">
        <v>906</v>
      </c>
    </row>
    <row r="1999" spans="1:1" x14ac:dyDescent="0.25">
      <c r="A1999" t="s">
        <v>646</v>
      </c>
    </row>
    <row r="2000" spans="1:1" x14ac:dyDescent="0.25">
      <c r="A2000" t="s">
        <v>244</v>
      </c>
    </row>
    <row r="2001" spans="1:1" x14ac:dyDescent="0.25">
      <c r="A2001" t="s">
        <v>1391</v>
      </c>
    </row>
    <row r="2002" spans="1:1" x14ac:dyDescent="0.25">
      <c r="A2002" t="s">
        <v>605</v>
      </c>
    </row>
    <row r="2003" spans="1:1" x14ac:dyDescent="0.25">
      <c r="A2003" t="s">
        <v>103</v>
      </c>
    </row>
    <row r="2004" spans="1:1" x14ac:dyDescent="0.25">
      <c r="A2004" t="s">
        <v>5664</v>
      </c>
    </row>
    <row r="2005" spans="1:1" x14ac:dyDescent="0.25">
      <c r="A2005" t="s">
        <v>1806</v>
      </c>
    </row>
    <row r="2006" spans="1:1" x14ac:dyDescent="0.25">
      <c r="A2006" t="s">
        <v>990</v>
      </c>
    </row>
    <row r="2007" spans="1:1" x14ac:dyDescent="0.25">
      <c r="A2007" t="s">
        <v>4704</v>
      </c>
    </row>
    <row r="2008" spans="1:1" x14ac:dyDescent="0.25">
      <c r="A2008" t="s">
        <v>1767</v>
      </c>
    </row>
    <row r="2009" spans="1:1" x14ac:dyDescent="0.25">
      <c r="A2009" t="s">
        <v>961</v>
      </c>
    </row>
    <row r="2010" spans="1:1" x14ac:dyDescent="0.25">
      <c r="A2010" t="s">
        <v>2014</v>
      </c>
    </row>
    <row r="2011" spans="1:1" x14ac:dyDescent="0.25">
      <c r="A2011" t="s">
        <v>2028</v>
      </c>
    </row>
    <row r="2012" spans="1:1" x14ac:dyDescent="0.25">
      <c r="A2012" t="s">
        <v>2188</v>
      </c>
    </row>
    <row r="2013" spans="1:1" x14ac:dyDescent="0.25">
      <c r="A2013" t="s">
        <v>3396</v>
      </c>
    </row>
    <row r="2014" spans="1:1" x14ac:dyDescent="0.25">
      <c r="A2014" t="s">
        <v>97</v>
      </c>
    </row>
    <row r="2015" spans="1:1" x14ac:dyDescent="0.25">
      <c r="A2015" t="s">
        <v>3460</v>
      </c>
    </row>
    <row r="2016" spans="1:1" x14ac:dyDescent="0.25">
      <c r="A2016" t="s">
        <v>2621</v>
      </c>
    </row>
    <row r="2017" spans="1:1" x14ac:dyDescent="0.25">
      <c r="A2017" t="s">
        <v>5692</v>
      </c>
    </row>
    <row r="2018" spans="1:1" x14ac:dyDescent="0.25">
      <c r="A2018" t="s">
        <v>5315</v>
      </c>
    </row>
    <row r="2019" spans="1:1" x14ac:dyDescent="0.25">
      <c r="A2019" t="s">
        <v>3640</v>
      </c>
    </row>
    <row r="2020" spans="1:1" x14ac:dyDescent="0.25">
      <c r="A2020" t="s">
        <v>4869</v>
      </c>
    </row>
    <row r="2021" spans="1:1" x14ac:dyDescent="0.25">
      <c r="A2021" t="s">
        <v>164</v>
      </c>
    </row>
    <row r="2022" spans="1:1" x14ac:dyDescent="0.25">
      <c r="A2022" t="s">
        <v>415</v>
      </c>
    </row>
    <row r="2023" spans="1:1" x14ac:dyDescent="0.25">
      <c r="A2023" t="s">
        <v>911</v>
      </c>
    </row>
    <row r="2024" spans="1:1" x14ac:dyDescent="0.25">
      <c r="A2024" t="s">
        <v>633</v>
      </c>
    </row>
    <row r="2025" spans="1:1" x14ac:dyDescent="0.25">
      <c r="A2025" t="s">
        <v>1560</v>
      </c>
    </row>
    <row r="2026" spans="1:1" x14ac:dyDescent="0.25">
      <c r="A2026" t="s">
        <v>3626</v>
      </c>
    </row>
    <row r="2027" spans="1:1" x14ac:dyDescent="0.25">
      <c r="A2027" t="s">
        <v>5282</v>
      </c>
    </row>
    <row r="2028" spans="1:1" x14ac:dyDescent="0.25">
      <c r="A2028" t="s">
        <v>2113</v>
      </c>
    </row>
    <row r="2029" spans="1:1" x14ac:dyDescent="0.25">
      <c r="A2029" t="s">
        <v>3797</v>
      </c>
    </row>
    <row r="2030" spans="1:1" x14ac:dyDescent="0.25">
      <c r="A2030" t="s">
        <v>158</v>
      </c>
    </row>
    <row r="2031" spans="1:1" x14ac:dyDescent="0.25">
      <c r="A2031" t="s">
        <v>1882</v>
      </c>
    </row>
    <row r="2032" spans="1:1" x14ac:dyDescent="0.25">
      <c r="A2032" t="s">
        <v>98</v>
      </c>
    </row>
    <row r="2033" spans="1:1" x14ac:dyDescent="0.25">
      <c r="A2033" t="s">
        <v>3265</v>
      </c>
    </row>
    <row r="2034" spans="1:1" x14ac:dyDescent="0.25">
      <c r="A2034" t="s">
        <v>3942</v>
      </c>
    </row>
    <row r="2035" spans="1:1" x14ac:dyDescent="0.25">
      <c r="A2035" t="s">
        <v>5310</v>
      </c>
    </row>
    <row r="2036" spans="1:1" x14ac:dyDescent="0.25">
      <c r="A2036" t="s">
        <v>918</v>
      </c>
    </row>
    <row r="2037" spans="1:1" x14ac:dyDescent="0.25">
      <c r="A2037" t="s">
        <v>4983</v>
      </c>
    </row>
    <row r="2038" spans="1:1" x14ac:dyDescent="0.25">
      <c r="A2038" t="s">
        <v>4011</v>
      </c>
    </row>
    <row r="2039" spans="1:1" x14ac:dyDescent="0.25">
      <c r="A2039" t="s">
        <v>4961</v>
      </c>
    </row>
    <row r="2040" spans="1:1" x14ac:dyDescent="0.25">
      <c r="A2040" t="s">
        <v>1835</v>
      </c>
    </row>
    <row r="2041" spans="1:1" x14ac:dyDescent="0.25">
      <c r="A2041" t="s">
        <v>5468</v>
      </c>
    </row>
    <row r="2042" spans="1:1" x14ac:dyDescent="0.25">
      <c r="A2042" t="s">
        <v>5629</v>
      </c>
    </row>
    <row r="2043" spans="1:1" x14ac:dyDescent="0.25">
      <c r="A2043" t="s">
        <v>3200</v>
      </c>
    </row>
    <row r="2044" spans="1:1" x14ac:dyDescent="0.25">
      <c r="A2044" t="s">
        <v>3204</v>
      </c>
    </row>
    <row r="2045" spans="1:1" x14ac:dyDescent="0.25">
      <c r="A2045" t="s">
        <v>3203</v>
      </c>
    </row>
    <row r="2046" spans="1:1" x14ac:dyDescent="0.25">
      <c r="A2046" t="s">
        <v>4613</v>
      </c>
    </row>
    <row r="2047" spans="1:1" x14ac:dyDescent="0.25">
      <c r="A2047" t="s">
        <v>2422</v>
      </c>
    </row>
    <row r="2048" spans="1:1" x14ac:dyDescent="0.25">
      <c r="A2048" t="s">
        <v>329</v>
      </c>
    </row>
    <row r="2049" spans="1:1" x14ac:dyDescent="0.25">
      <c r="A2049" t="s">
        <v>338</v>
      </c>
    </row>
    <row r="2050" spans="1:1" x14ac:dyDescent="0.25">
      <c r="A2050" t="s">
        <v>340</v>
      </c>
    </row>
    <row r="2051" spans="1:1" x14ac:dyDescent="0.25">
      <c r="A2051" t="s">
        <v>401</v>
      </c>
    </row>
    <row r="2052" spans="1:1" x14ac:dyDescent="0.25">
      <c r="A2052" t="s">
        <v>367</v>
      </c>
    </row>
    <row r="2053" spans="1:1" x14ac:dyDescent="0.25">
      <c r="A2053" t="s">
        <v>4338</v>
      </c>
    </row>
    <row r="2054" spans="1:1" x14ac:dyDescent="0.25">
      <c r="A2054" t="s">
        <v>3435</v>
      </c>
    </row>
    <row r="2055" spans="1:1" x14ac:dyDescent="0.25">
      <c r="A2055" t="s">
        <v>5740</v>
      </c>
    </row>
    <row r="2056" spans="1:1" x14ac:dyDescent="0.25">
      <c r="A2056" t="s">
        <v>2577</v>
      </c>
    </row>
    <row r="2057" spans="1:1" x14ac:dyDescent="0.25">
      <c r="A2057" t="s">
        <v>253</v>
      </c>
    </row>
    <row r="2058" spans="1:1" x14ac:dyDescent="0.25">
      <c r="A2058" t="s">
        <v>5100</v>
      </c>
    </row>
    <row r="2059" spans="1:1" x14ac:dyDescent="0.25">
      <c r="A2059" t="s">
        <v>1393</v>
      </c>
    </row>
    <row r="2060" spans="1:1" x14ac:dyDescent="0.25">
      <c r="A2060" t="s">
        <v>5887</v>
      </c>
    </row>
    <row r="2061" spans="1:1" x14ac:dyDescent="0.25">
      <c r="A2061" t="s">
        <v>700</v>
      </c>
    </row>
    <row r="2062" spans="1:1" x14ac:dyDescent="0.25">
      <c r="A2062" t="s">
        <v>152</v>
      </c>
    </row>
    <row r="2063" spans="1:1" x14ac:dyDescent="0.25">
      <c r="A2063" t="s">
        <v>3379</v>
      </c>
    </row>
    <row r="2064" spans="1:1" x14ac:dyDescent="0.25">
      <c r="A2064" t="s">
        <v>4725</v>
      </c>
    </row>
    <row r="2065" spans="1:1" x14ac:dyDescent="0.25">
      <c r="A2065" t="s">
        <v>880</v>
      </c>
    </row>
    <row r="2066" spans="1:1" x14ac:dyDescent="0.25">
      <c r="A2066" t="s">
        <v>882</v>
      </c>
    </row>
    <row r="2067" spans="1:1" x14ac:dyDescent="0.25">
      <c r="A2067" t="s">
        <v>558</v>
      </c>
    </row>
    <row r="2068" spans="1:1" x14ac:dyDescent="0.25">
      <c r="A2068" t="s">
        <v>561</v>
      </c>
    </row>
    <row r="2069" spans="1:1" x14ac:dyDescent="0.25">
      <c r="A2069" t="s">
        <v>1573</v>
      </c>
    </row>
    <row r="2070" spans="1:1" x14ac:dyDescent="0.25">
      <c r="A2070" t="s">
        <v>2031</v>
      </c>
    </row>
    <row r="2071" spans="1:1" x14ac:dyDescent="0.25">
      <c r="A2071" t="s">
        <v>3678</v>
      </c>
    </row>
    <row r="2072" spans="1:1" x14ac:dyDescent="0.25">
      <c r="A2072" t="s">
        <v>3275</v>
      </c>
    </row>
    <row r="2073" spans="1:1" x14ac:dyDescent="0.25">
      <c r="A2073" t="s">
        <v>915</v>
      </c>
    </row>
    <row r="2074" spans="1:1" x14ac:dyDescent="0.25">
      <c r="A2074" t="s">
        <v>964</v>
      </c>
    </row>
    <row r="2075" spans="1:1" x14ac:dyDescent="0.25">
      <c r="A2075" t="s">
        <v>958</v>
      </c>
    </row>
    <row r="2076" spans="1:1" x14ac:dyDescent="0.25">
      <c r="A2076" t="s">
        <v>5838</v>
      </c>
    </row>
    <row r="2077" spans="1:1" x14ac:dyDescent="0.25">
      <c r="A2077" t="s">
        <v>2157</v>
      </c>
    </row>
    <row r="2078" spans="1:1" x14ac:dyDescent="0.25">
      <c r="A2078" t="s">
        <v>2100</v>
      </c>
    </row>
    <row r="2079" spans="1:1" x14ac:dyDescent="0.25">
      <c r="A2079" t="s">
        <v>2245</v>
      </c>
    </row>
    <row r="2080" spans="1:1" x14ac:dyDescent="0.25">
      <c r="A2080" t="s">
        <v>3266</v>
      </c>
    </row>
    <row r="2081" spans="1:1" x14ac:dyDescent="0.25">
      <c r="A2081" t="s">
        <v>1622</v>
      </c>
    </row>
    <row r="2082" spans="1:1" x14ac:dyDescent="0.25">
      <c r="A2082" t="s">
        <v>5852</v>
      </c>
    </row>
    <row r="2083" spans="1:1" x14ac:dyDescent="0.25">
      <c r="A2083" t="s">
        <v>841</v>
      </c>
    </row>
    <row r="2084" spans="1:1" x14ac:dyDescent="0.25">
      <c r="A2084" t="s">
        <v>851</v>
      </c>
    </row>
    <row r="2085" spans="1:1" x14ac:dyDescent="0.25">
      <c r="A2085" t="s">
        <v>4194</v>
      </c>
    </row>
    <row r="2086" spans="1:1" x14ac:dyDescent="0.25">
      <c r="A2086" t="s">
        <v>1208</v>
      </c>
    </row>
    <row r="2087" spans="1:1" x14ac:dyDescent="0.25">
      <c r="A2087" t="s">
        <v>317</v>
      </c>
    </row>
    <row r="2088" spans="1:1" x14ac:dyDescent="0.25">
      <c r="A2088" t="s">
        <v>847</v>
      </c>
    </row>
    <row r="2089" spans="1:1" x14ac:dyDescent="0.25">
      <c r="A2089" t="s">
        <v>1836</v>
      </c>
    </row>
    <row r="2090" spans="1:1" x14ac:dyDescent="0.25">
      <c r="A2090" t="s">
        <v>292</v>
      </c>
    </row>
    <row r="2091" spans="1:1" x14ac:dyDescent="0.25">
      <c r="A2091" t="s">
        <v>3458</v>
      </c>
    </row>
    <row r="2092" spans="1:1" x14ac:dyDescent="0.25">
      <c r="A2092" t="s">
        <v>2623</v>
      </c>
    </row>
    <row r="2093" spans="1:1" x14ac:dyDescent="0.25">
      <c r="A2093" t="s">
        <v>5803</v>
      </c>
    </row>
    <row r="2094" spans="1:1" x14ac:dyDescent="0.25">
      <c r="A2094" t="s">
        <v>5252</v>
      </c>
    </row>
    <row r="2095" spans="1:1" x14ac:dyDescent="0.25">
      <c r="A2095" t="s">
        <v>1628</v>
      </c>
    </row>
    <row r="2096" spans="1:1" x14ac:dyDescent="0.25">
      <c r="A2096" t="s">
        <v>3276</v>
      </c>
    </row>
    <row r="2097" spans="1:1" x14ac:dyDescent="0.25">
      <c r="A2097" t="s">
        <v>924</v>
      </c>
    </row>
    <row r="2098" spans="1:1" x14ac:dyDescent="0.25">
      <c r="A2098" t="s">
        <v>944</v>
      </c>
    </row>
    <row r="2099" spans="1:1" x14ac:dyDescent="0.25">
      <c r="A2099" t="s">
        <v>4395</v>
      </c>
    </row>
    <row r="2100" spans="1:1" x14ac:dyDescent="0.25">
      <c r="A2100" t="s">
        <v>5284</v>
      </c>
    </row>
    <row r="2101" spans="1:1" x14ac:dyDescent="0.25">
      <c r="A2101" t="s">
        <v>2392</v>
      </c>
    </row>
    <row r="2102" spans="1:1" x14ac:dyDescent="0.25">
      <c r="A2102" t="s">
        <v>2152</v>
      </c>
    </row>
    <row r="2103" spans="1:1" x14ac:dyDescent="0.25">
      <c r="A2103" t="s">
        <v>3392</v>
      </c>
    </row>
    <row r="2104" spans="1:1" x14ac:dyDescent="0.25">
      <c r="A2104" t="s">
        <v>2613</v>
      </c>
    </row>
    <row r="2105" spans="1:1" x14ac:dyDescent="0.25">
      <c r="A2105" t="s">
        <v>3418</v>
      </c>
    </row>
    <row r="2106" spans="1:1" x14ac:dyDescent="0.25">
      <c r="A2106" t="s">
        <v>2038</v>
      </c>
    </row>
    <row r="2107" spans="1:1" x14ac:dyDescent="0.25">
      <c r="A2107" t="s">
        <v>4495</v>
      </c>
    </row>
    <row r="2108" spans="1:1" x14ac:dyDescent="0.25">
      <c r="A2108" t="s">
        <v>2339</v>
      </c>
    </row>
    <row r="2109" spans="1:1" x14ac:dyDescent="0.25">
      <c r="A2109" t="s">
        <v>5005</v>
      </c>
    </row>
    <row r="2110" spans="1:1" x14ac:dyDescent="0.25">
      <c r="A2110" t="s">
        <v>4491</v>
      </c>
    </row>
    <row r="2111" spans="1:1" x14ac:dyDescent="0.25">
      <c r="A2111" t="s">
        <v>5131</v>
      </c>
    </row>
    <row r="2112" spans="1:1" x14ac:dyDescent="0.25">
      <c r="A2112" t="s">
        <v>300</v>
      </c>
    </row>
    <row r="2113" spans="1:1" x14ac:dyDescent="0.25">
      <c r="A2113" t="s">
        <v>4507</v>
      </c>
    </row>
    <row r="2114" spans="1:1" x14ac:dyDescent="0.25">
      <c r="A2114" t="s">
        <v>2352</v>
      </c>
    </row>
    <row r="2115" spans="1:1" x14ac:dyDescent="0.25">
      <c r="A2115" t="s">
        <v>4073</v>
      </c>
    </row>
    <row r="2116" spans="1:1" x14ac:dyDescent="0.25">
      <c r="A2116" t="s">
        <v>3643</v>
      </c>
    </row>
    <row r="2117" spans="1:1" x14ac:dyDescent="0.25">
      <c r="A2117" t="s">
        <v>682</v>
      </c>
    </row>
    <row r="2118" spans="1:1" x14ac:dyDescent="0.25">
      <c r="A2118" t="s">
        <v>5256</v>
      </c>
    </row>
    <row r="2119" spans="1:1" x14ac:dyDescent="0.25">
      <c r="A2119" t="s">
        <v>939</v>
      </c>
    </row>
    <row r="2120" spans="1:1" x14ac:dyDescent="0.25">
      <c r="A2120" t="s">
        <v>406</v>
      </c>
    </row>
    <row r="2121" spans="1:1" x14ac:dyDescent="0.25">
      <c r="A2121" t="s">
        <v>3806</v>
      </c>
    </row>
    <row r="2122" spans="1:1" x14ac:dyDescent="0.25">
      <c r="A2122" t="s">
        <v>4442</v>
      </c>
    </row>
    <row r="2123" spans="1:1" x14ac:dyDescent="0.25">
      <c r="A2123" t="s">
        <v>2366</v>
      </c>
    </row>
    <row r="2124" spans="1:1" x14ac:dyDescent="0.25">
      <c r="A2124" t="s">
        <v>4821</v>
      </c>
    </row>
    <row r="2125" spans="1:1" x14ac:dyDescent="0.25">
      <c r="A2125" t="s">
        <v>2184</v>
      </c>
    </row>
    <row r="2126" spans="1:1" x14ac:dyDescent="0.25">
      <c r="A2126" t="s">
        <v>3649</v>
      </c>
    </row>
    <row r="2127" spans="1:1" x14ac:dyDescent="0.25">
      <c r="A2127" t="s">
        <v>3769</v>
      </c>
    </row>
    <row r="2128" spans="1:1" x14ac:dyDescent="0.25">
      <c r="A2128" t="s">
        <v>5160</v>
      </c>
    </row>
    <row r="2129" spans="1:1" x14ac:dyDescent="0.25">
      <c r="A2129" t="s">
        <v>5513</v>
      </c>
    </row>
    <row r="2130" spans="1:1" x14ac:dyDescent="0.25">
      <c r="A2130" t="s">
        <v>849</v>
      </c>
    </row>
    <row r="2131" spans="1:1" x14ac:dyDescent="0.25">
      <c r="A2131" t="s">
        <v>2373</v>
      </c>
    </row>
    <row r="2132" spans="1:1" x14ac:dyDescent="0.25">
      <c r="A2132" t="s">
        <v>5489</v>
      </c>
    </row>
    <row r="2133" spans="1:1" x14ac:dyDescent="0.25">
      <c r="A2133" t="s">
        <v>4962</v>
      </c>
    </row>
    <row r="2134" spans="1:1" x14ac:dyDescent="0.25">
      <c r="A2134" t="s">
        <v>651</v>
      </c>
    </row>
    <row r="2135" spans="1:1" x14ac:dyDescent="0.25">
      <c r="A2135" t="s">
        <v>5285</v>
      </c>
    </row>
    <row r="2136" spans="1:1" x14ac:dyDescent="0.25">
      <c r="A2136" t="s">
        <v>2178</v>
      </c>
    </row>
    <row r="2137" spans="1:1" x14ac:dyDescent="0.25">
      <c r="A2137" t="s">
        <v>4142</v>
      </c>
    </row>
    <row r="2138" spans="1:1" x14ac:dyDescent="0.25">
      <c r="A2138" t="s">
        <v>2170</v>
      </c>
    </row>
    <row r="2139" spans="1:1" x14ac:dyDescent="0.25">
      <c r="A2139" t="s">
        <v>3394</v>
      </c>
    </row>
    <row r="2140" spans="1:1" x14ac:dyDescent="0.25">
      <c r="A2140" t="s">
        <v>2601</v>
      </c>
    </row>
    <row r="2141" spans="1:1" x14ac:dyDescent="0.25">
      <c r="A2141" t="s">
        <v>4328</v>
      </c>
    </row>
    <row r="2142" spans="1:1" x14ac:dyDescent="0.25">
      <c r="A2142" t="s">
        <v>4483</v>
      </c>
    </row>
    <row r="2143" spans="1:1" x14ac:dyDescent="0.25">
      <c r="A2143" t="s">
        <v>222</v>
      </c>
    </row>
    <row r="2144" spans="1:1" x14ac:dyDescent="0.25">
      <c r="A2144" t="s">
        <v>4107</v>
      </c>
    </row>
    <row r="2145" spans="1:1" x14ac:dyDescent="0.25">
      <c r="A2145" t="s">
        <v>4039</v>
      </c>
    </row>
    <row r="2146" spans="1:1" x14ac:dyDescent="0.25">
      <c r="A2146" t="s">
        <v>4075</v>
      </c>
    </row>
    <row r="2147" spans="1:1" x14ac:dyDescent="0.25">
      <c r="A2147" t="s">
        <v>3680</v>
      </c>
    </row>
    <row r="2148" spans="1:1" x14ac:dyDescent="0.25">
      <c r="A2148" t="s">
        <v>5280</v>
      </c>
    </row>
    <row r="2149" spans="1:1" x14ac:dyDescent="0.25">
      <c r="A2149" t="s">
        <v>422</v>
      </c>
    </row>
    <row r="2150" spans="1:1" x14ac:dyDescent="0.25">
      <c r="A2150" t="s">
        <v>707</v>
      </c>
    </row>
    <row r="2151" spans="1:1" x14ac:dyDescent="0.25">
      <c r="A2151" t="s">
        <v>1624</v>
      </c>
    </row>
    <row r="2152" spans="1:1" x14ac:dyDescent="0.25">
      <c r="A2152" t="s">
        <v>297</v>
      </c>
    </row>
    <row r="2153" spans="1:1" x14ac:dyDescent="0.25">
      <c r="A2153" t="s">
        <v>4977</v>
      </c>
    </row>
    <row r="2154" spans="1:1" x14ac:dyDescent="0.25">
      <c r="A2154" t="s">
        <v>4414</v>
      </c>
    </row>
    <row r="2155" spans="1:1" x14ac:dyDescent="0.25">
      <c r="A2155" t="s">
        <v>5507</v>
      </c>
    </row>
    <row r="2156" spans="1:1" x14ac:dyDescent="0.25">
      <c r="A2156" t="s">
        <v>173</v>
      </c>
    </row>
    <row r="2157" spans="1:1" x14ac:dyDescent="0.25">
      <c r="A2157" t="s">
        <v>4475</v>
      </c>
    </row>
    <row r="2158" spans="1:1" x14ac:dyDescent="0.25">
      <c r="A2158" t="s">
        <v>1022</v>
      </c>
    </row>
    <row r="2159" spans="1:1" x14ac:dyDescent="0.25">
      <c r="A2159" t="s">
        <v>3718</v>
      </c>
    </row>
    <row r="2160" spans="1:1" x14ac:dyDescent="0.25">
      <c r="A2160" t="s">
        <v>77</v>
      </c>
    </row>
    <row r="2161" spans="1:1" x14ac:dyDescent="0.25">
      <c r="A2161" t="s">
        <v>1579</v>
      </c>
    </row>
    <row r="2162" spans="1:1" x14ac:dyDescent="0.25">
      <c r="A2162" t="s">
        <v>1209</v>
      </c>
    </row>
    <row r="2163" spans="1:1" x14ac:dyDescent="0.25">
      <c r="A2163" t="s">
        <v>736</v>
      </c>
    </row>
    <row r="2164" spans="1:1" x14ac:dyDescent="0.25">
      <c r="A2164" t="s">
        <v>1402</v>
      </c>
    </row>
    <row r="2165" spans="1:1" x14ac:dyDescent="0.25">
      <c r="A2165" t="s">
        <v>5894</v>
      </c>
    </row>
    <row r="2166" spans="1:1" x14ac:dyDescent="0.25">
      <c r="A2166" t="s">
        <v>2071</v>
      </c>
    </row>
    <row r="2167" spans="1:1" x14ac:dyDescent="0.25">
      <c r="A2167" t="s">
        <v>5492</v>
      </c>
    </row>
    <row r="2168" spans="1:1" x14ac:dyDescent="0.25">
      <c r="A2168" t="s">
        <v>733</v>
      </c>
    </row>
    <row r="2169" spans="1:1" x14ac:dyDescent="0.25">
      <c r="A2169" t="s">
        <v>5842</v>
      </c>
    </row>
    <row r="2170" spans="1:1" x14ac:dyDescent="0.25">
      <c r="A2170" t="s">
        <v>299</v>
      </c>
    </row>
    <row r="2171" spans="1:1" x14ac:dyDescent="0.25">
      <c r="A2171" t="s">
        <v>4995</v>
      </c>
    </row>
    <row r="2172" spans="1:1" x14ac:dyDescent="0.25">
      <c r="A2172" t="s">
        <v>5266</v>
      </c>
    </row>
    <row r="2173" spans="1:1" x14ac:dyDescent="0.25">
      <c r="A2173" t="s">
        <v>4493</v>
      </c>
    </row>
    <row r="2174" spans="1:1" x14ac:dyDescent="0.25">
      <c r="A2174" t="s">
        <v>2257</v>
      </c>
    </row>
    <row r="2175" spans="1:1" x14ac:dyDescent="0.25">
      <c r="A2175" t="s">
        <v>4339</v>
      </c>
    </row>
    <row r="2176" spans="1:1" x14ac:dyDescent="0.25">
      <c r="A2176" t="s">
        <v>2185</v>
      </c>
    </row>
    <row r="2177" spans="1:1" x14ac:dyDescent="0.25">
      <c r="A2177" t="s">
        <v>5074</v>
      </c>
    </row>
    <row r="2178" spans="1:1" x14ac:dyDescent="0.25">
      <c r="A2178" t="s">
        <v>5970</v>
      </c>
    </row>
    <row r="2179" spans="1:1" x14ac:dyDescent="0.25">
      <c r="A2179" t="s">
        <v>483</v>
      </c>
    </row>
    <row r="2180" spans="1:1" x14ac:dyDescent="0.25">
      <c r="A2180" t="s">
        <v>3461</v>
      </c>
    </row>
    <row r="2181" spans="1:1" x14ac:dyDescent="0.25">
      <c r="A2181" t="s">
        <v>2615</v>
      </c>
    </row>
    <row r="2182" spans="1:1" x14ac:dyDescent="0.25">
      <c r="A2182" t="s">
        <v>2291</v>
      </c>
    </row>
    <row r="2183" spans="1:1" x14ac:dyDescent="0.25">
      <c r="A2183" t="s">
        <v>639</v>
      </c>
    </row>
    <row r="2184" spans="1:1" x14ac:dyDescent="0.25">
      <c r="A2184" t="s">
        <v>2249</v>
      </c>
    </row>
    <row r="2185" spans="1:1" x14ac:dyDescent="0.25">
      <c r="A2185" t="s">
        <v>1903</v>
      </c>
    </row>
    <row r="2186" spans="1:1" x14ac:dyDescent="0.25">
      <c r="A2186" t="s">
        <v>2246</v>
      </c>
    </row>
    <row r="2187" spans="1:1" x14ac:dyDescent="0.25">
      <c r="A2187" t="s">
        <v>5826</v>
      </c>
    </row>
    <row r="2188" spans="1:1" x14ac:dyDescent="0.25">
      <c r="A2188" t="s">
        <v>2004</v>
      </c>
    </row>
    <row r="2189" spans="1:1" x14ac:dyDescent="0.25">
      <c r="A2189" t="s">
        <v>2005</v>
      </c>
    </row>
    <row r="2190" spans="1:1" x14ac:dyDescent="0.25">
      <c r="A2190" t="s">
        <v>2149</v>
      </c>
    </row>
    <row r="2191" spans="1:1" x14ac:dyDescent="0.25">
      <c r="A2191" t="s">
        <v>1999</v>
      </c>
    </row>
    <row r="2192" spans="1:1" x14ac:dyDescent="0.25">
      <c r="A2192" t="s">
        <v>4289</v>
      </c>
    </row>
    <row r="2193" spans="1:1" x14ac:dyDescent="0.25">
      <c r="A2193" t="s">
        <v>3172</v>
      </c>
    </row>
    <row r="2194" spans="1:1" x14ac:dyDescent="0.25">
      <c r="A2194" t="s">
        <v>3171</v>
      </c>
    </row>
    <row r="2195" spans="1:1" x14ac:dyDescent="0.25">
      <c r="A2195" t="s">
        <v>295</v>
      </c>
    </row>
    <row r="2196" spans="1:1" x14ac:dyDescent="0.25">
      <c r="A2196" t="s">
        <v>2176</v>
      </c>
    </row>
    <row r="2197" spans="1:1" x14ac:dyDescent="0.25">
      <c r="A2197" t="s">
        <v>3389</v>
      </c>
    </row>
    <row r="2198" spans="1:1" x14ac:dyDescent="0.25">
      <c r="A2198" t="s">
        <v>1625</v>
      </c>
    </row>
    <row r="2199" spans="1:1" x14ac:dyDescent="0.25">
      <c r="A2199" t="s">
        <v>3273</v>
      </c>
    </row>
    <row r="2200" spans="1:1" x14ac:dyDescent="0.25">
      <c r="A2200" t="s">
        <v>905</v>
      </c>
    </row>
    <row r="2201" spans="1:1" x14ac:dyDescent="0.25">
      <c r="A2201" t="s">
        <v>2119</v>
      </c>
    </row>
    <row r="2202" spans="1:1" x14ac:dyDescent="0.25">
      <c r="A2202" t="s">
        <v>1816</v>
      </c>
    </row>
    <row r="2203" spans="1:1" x14ac:dyDescent="0.25">
      <c r="A2203" t="s">
        <v>1398</v>
      </c>
    </row>
    <row r="2204" spans="1:1" x14ac:dyDescent="0.25">
      <c r="A2204" t="s">
        <v>2179</v>
      </c>
    </row>
    <row r="2205" spans="1:1" x14ac:dyDescent="0.25">
      <c r="A2205" t="s">
        <v>2609</v>
      </c>
    </row>
    <row r="2206" spans="1:1" x14ac:dyDescent="0.25">
      <c r="A2206" t="s">
        <v>1590</v>
      </c>
    </row>
    <row r="2207" spans="1:1" x14ac:dyDescent="0.25">
      <c r="A2207" t="s">
        <v>685</v>
      </c>
    </row>
    <row r="2208" spans="1:1" x14ac:dyDescent="0.25">
      <c r="A2208" t="s">
        <v>444</v>
      </c>
    </row>
    <row r="2209" spans="1:1" x14ac:dyDescent="0.25">
      <c r="A2209" t="s">
        <v>5848</v>
      </c>
    </row>
    <row r="2210" spans="1:1" x14ac:dyDescent="0.25">
      <c r="A2210" t="s">
        <v>1922</v>
      </c>
    </row>
    <row r="2211" spans="1:1" x14ac:dyDescent="0.25">
      <c r="A2211" t="s">
        <v>416</v>
      </c>
    </row>
    <row r="2212" spans="1:1" x14ac:dyDescent="0.25">
      <c r="A2212" t="s">
        <v>3267</v>
      </c>
    </row>
    <row r="2213" spans="1:1" x14ac:dyDescent="0.25">
      <c r="A2213" t="s">
        <v>894</v>
      </c>
    </row>
    <row r="2214" spans="1:1" x14ac:dyDescent="0.25">
      <c r="A2214" t="s">
        <v>4031</v>
      </c>
    </row>
    <row r="2215" spans="1:1" x14ac:dyDescent="0.25">
      <c r="A2215" t="s">
        <v>3807</v>
      </c>
    </row>
    <row r="2216" spans="1:1" x14ac:dyDescent="0.25">
      <c r="A2216" t="s">
        <v>4192</v>
      </c>
    </row>
    <row r="2217" spans="1:1" x14ac:dyDescent="0.25">
      <c r="A2217" t="s">
        <v>3373</v>
      </c>
    </row>
    <row r="2218" spans="1:1" x14ac:dyDescent="0.25">
      <c r="A2218" t="s">
        <v>2217</v>
      </c>
    </row>
    <row r="2219" spans="1:1" x14ac:dyDescent="0.25">
      <c r="A2219" t="s">
        <v>376</v>
      </c>
    </row>
    <row r="2220" spans="1:1" x14ac:dyDescent="0.25">
      <c r="A2220" t="s">
        <v>2047</v>
      </c>
    </row>
    <row r="2221" spans="1:1" x14ac:dyDescent="0.25">
      <c r="A2221" t="s">
        <v>1229</v>
      </c>
    </row>
    <row r="2222" spans="1:1" x14ac:dyDescent="0.25">
      <c r="A2222" t="s">
        <v>726</v>
      </c>
    </row>
    <row r="2223" spans="1:1" x14ac:dyDescent="0.25">
      <c r="A2223" t="s">
        <v>3808</v>
      </c>
    </row>
    <row r="2224" spans="1:1" x14ac:dyDescent="0.25">
      <c r="A2224" t="s">
        <v>3955</v>
      </c>
    </row>
    <row r="2225" spans="1:1" x14ac:dyDescent="0.25">
      <c r="A2225" t="s">
        <v>395</v>
      </c>
    </row>
    <row r="2226" spans="1:1" x14ac:dyDescent="0.25">
      <c r="A2226" t="s">
        <v>4233</v>
      </c>
    </row>
    <row r="2227" spans="1:1" x14ac:dyDescent="0.25">
      <c r="A2227" t="s">
        <v>3647</v>
      </c>
    </row>
    <row r="2228" spans="1:1" x14ac:dyDescent="0.25">
      <c r="A2228" t="s">
        <v>4115</v>
      </c>
    </row>
    <row r="2229" spans="1:1" x14ac:dyDescent="0.25">
      <c r="A2229" t="s">
        <v>5895</v>
      </c>
    </row>
    <row r="2230" spans="1:1" x14ac:dyDescent="0.25">
      <c r="A2230" t="s">
        <v>461</v>
      </c>
    </row>
    <row r="2231" spans="1:1" x14ac:dyDescent="0.25">
      <c r="A2231" t="s">
        <v>846</v>
      </c>
    </row>
    <row r="2232" spans="1:1" x14ac:dyDescent="0.25">
      <c r="A2232" t="s">
        <v>382</v>
      </c>
    </row>
    <row r="2233" spans="1:1" x14ac:dyDescent="0.25">
      <c r="A2233" t="s">
        <v>410</v>
      </c>
    </row>
    <row r="2234" spans="1:1" x14ac:dyDescent="0.25">
      <c r="A2234" t="s">
        <v>1584</v>
      </c>
    </row>
    <row r="2235" spans="1:1" x14ac:dyDescent="0.25">
      <c r="A2235" t="s">
        <v>2639</v>
      </c>
    </row>
    <row r="2236" spans="1:1" x14ac:dyDescent="0.25">
      <c r="A2236" t="s">
        <v>5785</v>
      </c>
    </row>
    <row r="2237" spans="1:1" x14ac:dyDescent="0.25">
      <c r="A2237" t="s">
        <v>5786</v>
      </c>
    </row>
    <row r="2238" spans="1:1" x14ac:dyDescent="0.25">
      <c r="A2238" t="s">
        <v>4300</v>
      </c>
    </row>
    <row r="2239" spans="1:1" x14ac:dyDescent="0.25">
      <c r="A2239" t="s">
        <v>3538</v>
      </c>
    </row>
    <row r="2240" spans="1:1" x14ac:dyDescent="0.25">
      <c r="A2240" t="s">
        <v>388</v>
      </c>
    </row>
    <row r="2241" spans="1:1" x14ac:dyDescent="0.25">
      <c r="A2241" t="s">
        <v>5784</v>
      </c>
    </row>
    <row r="2242" spans="1:1" x14ac:dyDescent="0.25">
      <c r="A2242" t="s">
        <v>2290</v>
      </c>
    </row>
    <row r="2243" spans="1:1" x14ac:dyDescent="0.25">
      <c r="A2243" t="s">
        <v>4867</v>
      </c>
    </row>
    <row r="2244" spans="1:1" x14ac:dyDescent="0.25">
      <c r="A2244" t="s">
        <v>3984</v>
      </c>
    </row>
    <row r="2245" spans="1:1" x14ac:dyDescent="0.25">
      <c r="A2245" t="s">
        <v>144</v>
      </c>
    </row>
    <row r="2246" spans="1:1" x14ac:dyDescent="0.25">
      <c r="A2246" t="s">
        <v>5881</v>
      </c>
    </row>
    <row r="2247" spans="1:1" x14ac:dyDescent="0.25">
      <c r="A2247" t="s">
        <v>2183</v>
      </c>
    </row>
    <row r="2248" spans="1:1" x14ac:dyDescent="0.25">
      <c r="A2248" t="s">
        <v>1386</v>
      </c>
    </row>
    <row r="2249" spans="1:1" x14ac:dyDescent="0.25">
      <c r="A2249" t="s">
        <v>551</v>
      </c>
    </row>
    <row r="2250" spans="1:1" x14ac:dyDescent="0.25">
      <c r="A2250" t="s">
        <v>534</v>
      </c>
    </row>
    <row r="2251" spans="1:1" x14ac:dyDescent="0.25">
      <c r="A2251" t="s">
        <v>923</v>
      </c>
    </row>
    <row r="2252" spans="1:1" x14ac:dyDescent="0.25">
      <c r="A2252" t="s">
        <v>3459</v>
      </c>
    </row>
    <row r="2253" spans="1:1" x14ac:dyDescent="0.25">
      <c r="A2253" t="s">
        <v>891</v>
      </c>
    </row>
    <row r="2254" spans="1:1" x14ac:dyDescent="0.25">
      <c r="A2254" t="s">
        <v>2624</v>
      </c>
    </row>
    <row r="2255" spans="1:1" x14ac:dyDescent="0.25">
      <c r="A2255" t="s">
        <v>3560</v>
      </c>
    </row>
    <row r="2256" spans="1:1" x14ac:dyDescent="0.25">
      <c r="A2256" t="s">
        <v>4025</v>
      </c>
    </row>
    <row r="2257" spans="1:1" x14ac:dyDescent="0.25">
      <c r="A2257" t="s">
        <v>5843</v>
      </c>
    </row>
    <row r="2258" spans="1:1" x14ac:dyDescent="0.25">
      <c r="A2258" t="s">
        <v>211</v>
      </c>
    </row>
    <row r="2259" spans="1:1" x14ac:dyDescent="0.25">
      <c r="A2259" t="s">
        <v>2003</v>
      </c>
    </row>
    <row r="2260" spans="1:1" x14ac:dyDescent="0.25">
      <c r="A2260" t="s">
        <v>2207</v>
      </c>
    </row>
    <row r="2261" spans="1:1" x14ac:dyDescent="0.25">
      <c r="A2261" t="s">
        <v>2568</v>
      </c>
    </row>
    <row r="2262" spans="1:1" x14ac:dyDescent="0.25">
      <c r="A2262" t="s">
        <v>4482</v>
      </c>
    </row>
    <row r="2263" spans="1:1" x14ac:dyDescent="0.25">
      <c r="A2263" t="s">
        <v>4198</v>
      </c>
    </row>
    <row r="2264" spans="1:1" x14ac:dyDescent="0.25">
      <c r="A2264" t="s">
        <v>3399</v>
      </c>
    </row>
    <row r="2265" spans="1:1" x14ac:dyDescent="0.25">
      <c r="A2265" t="s">
        <v>4345</v>
      </c>
    </row>
    <row r="2266" spans="1:1" x14ac:dyDescent="0.25">
      <c r="A2266" t="s">
        <v>4351</v>
      </c>
    </row>
    <row r="2267" spans="1:1" x14ac:dyDescent="0.25">
      <c r="A2267" t="s">
        <v>4438</v>
      </c>
    </row>
    <row r="2268" spans="1:1" x14ac:dyDescent="0.25">
      <c r="A2268" t="s">
        <v>1920</v>
      </c>
    </row>
    <row r="2269" spans="1:1" x14ac:dyDescent="0.25">
      <c r="A2269" t="s">
        <v>4662</v>
      </c>
    </row>
    <row r="2270" spans="1:1" x14ac:dyDescent="0.25">
      <c r="A2270" t="s">
        <v>5849</v>
      </c>
    </row>
    <row r="2271" spans="1:1" x14ac:dyDescent="0.25">
      <c r="A2271" t="s">
        <v>2017</v>
      </c>
    </row>
    <row r="2272" spans="1:1" x14ac:dyDescent="0.25">
      <c r="A2272" t="s">
        <v>2023</v>
      </c>
    </row>
    <row r="2273" spans="1:1" x14ac:dyDescent="0.25">
      <c r="A2273" t="s">
        <v>1626</v>
      </c>
    </row>
    <row r="2274" spans="1:1" x14ac:dyDescent="0.25">
      <c r="A2274" t="s">
        <v>2020</v>
      </c>
    </row>
    <row r="2275" spans="1:1" x14ac:dyDescent="0.25">
      <c r="A2275" t="s">
        <v>940</v>
      </c>
    </row>
    <row r="2276" spans="1:1" x14ac:dyDescent="0.25">
      <c r="A2276" t="s">
        <v>189</v>
      </c>
    </row>
    <row r="2277" spans="1:1" x14ac:dyDescent="0.25">
      <c r="A2277" t="s">
        <v>991</v>
      </c>
    </row>
    <row r="2278" spans="1:1" x14ac:dyDescent="0.25">
      <c r="A2278" t="s">
        <v>4705</v>
      </c>
    </row>
    <row r="2279" spans="1:1" x14ac:dyDescent="0.25">
      <c r="A2279" t="s">
        <v>2610</v>
      </c>
    </row>
    <row r="2280" spans="1:1" x14ac:dyDescent="0.25">
      <c r="A2280" t="s">
        <v>1450</v>
      </c>
    </row>
    <row r="2281" spans="1:1" x14ac:dyDescent="0.25">
      <c r="A2281" t="s">
        <v>4056</v>
      </c>
    </row>
    <row r="2282" spans="1:1" x14ac:dyDescent="0.25">
      <c r="A2282" t="s">
        <v>2326</v>
      </c>
    </row>
    <row r="2283" spans="1:1" x14ac:dyDescent="0.25">
      <c r="A2283" t="s">
        <v>1499</v>
      </c>
    </row>
    <row r="2284" spans="1:1" x14ac:dyDescent="0.25">
      <c r="A2284" t="s">
        <v>2021</v>
      </c>
    </row>
    <row r="2285" spans="1:1" x14ac:dyDescent="0.25">
      <c r="A2285" t="s">
        <v>3370</v>
      </c>
    </row>
    <row r="2286" spans="1:1" x14ac:dyDescent="0.25">
      <c r="A2286" t="s">
        <v>3585</v>
      </c>
    </row>
    <row r="2287" spans="1:1" x14ac:dyDescent="0.25">
      <c r="A2287" t="s">
        <v>3956</v>
      </c>
    </row>
    <row r="2288" spans="1:1" x14ac:dyDescent="0.25">
      <c r="A2288" t="s">
        <v>407</v>
      </c>
    </row>
    <row r="2289" spans="1:1" x14ac:dyDescent="0.25">
      <c r="A2289" t="s">
        <v>627</v>
      </c>
    </row>
    <row r="2290" spans="1:1" x14ac:dyDescent="0.25">
      <c r="A2290" t="s">
        <v>3773</v>
      </c>
    </row>
    <row r="2291" spans="1:1" x14ac:dyDescent="0.25">
      <c r="A2291" t="s">
        <v>3716</v>
      </c>
    </row>
    <row r="2292" spans="1:1" x14ac:dyDescent="0.25">
      <c r="A2292" t="s">
        <v>5651</v>
      </c>
    </row>
    <row r="2293" spans="1:1" x14ac:dyDescent="0.25">
      <c r="A2293" t="s">
        <v>4175</v>
      </c>
    </row>
    <row r="2294" spans="1:1" x14ac:dyDescent="0.25">
      <c r="A2294" t="s">
        <v>4486</v>
      </c>
    </row>
    <row r="2295" spans="1:1" x14ac:dyDescent="0.25">
      <c r="A2295" t="s">
        <v>3070</v>
      </c>
    </row>
    <row r="2296" spans="1:1" x14ac:dyDescent="0.25">
      <c r="A2296" t="s">
        <v>683</v>
      </c>
    </row>
    <row r="2297" spans="1:1" x14ac:dyDescent="0.25">
      <c r="A2297" t="s">
        <v>971</v>
      </c>
    </row>
    <row r="2298" spans="1:1" x14ac:dyDescent="0.25">
      <c r="A2298" t="s">
        <v>611</v>
      </c>
    </row>
    <row r="2299" spans="1:1" x14ac:dyDescent="0.25">
      <c r="A2299" t="s">
        <v>842</v>
      </c>
    </row>
    <row r="2300" spans="1:1" x14ac:dyDescent="0.25">
      <c r="A2300" t="s">
        <v>654</v>
      </c>
    </row>
    <row r="2301" spans="1:1" x14ac:dyDescent="0.25">
      <c r="A2301" t="s">
        <v>2001</v>
      </c>
    </row>
    <row r="2302" spans="1:1" x14ac:dyDescent="0.25">
      <c r="A2302" t="s">
        <v>4007</v>
      </c>
    </row>
    <row r="2303" spans="1:1" x14ac:dyDescent="0.25">
      <c r="A2303" t="s">
        <v>5966</v>
      </c>
    </row>
    <row r="2304" spans="1:1" x14ac:dyDescent="0.25">
      <c r="A2304" t="s">
        <v>626</v>
      </c>
    </row>
    <row r="2305" spans="1:1" x14ac:dyDescent="0.25">
      <c r="A2305" t="s">
        <v>1574</v>
      </c>
    </row>
    <row r="2306" spans="1:1" x14ac:dyDescent="0.25">
      <c r="A2306" t="s">
        <v>1627</v>
      </c>
    </row>
    <row r="2307" spans="1:1" x14ac:dyDescent="0.25">
      <c r="A2307" t="s">
        <v>3989</v>
      </c>
    </row>
    <row r="2308" spans="1:1" x14ac:dyDescent="0.25">
      <c r="A2308" t="s">
        <v>2514</v>
      </c>
    </row>
    <row r="2309" spans="1:1" x14ac:dyDescent="0.25">
      <c r="A2309" t="s">
        <v>5480</v>
      </c>
    </row>
    <row r="2310" spans="1:1" x14ac:dyDescent="0.25">
      <c r="A2310" t="s">
        <v>660</v>
      </c>
    </row>
    <row r="2311" spans="1:1" x14ac:dyDescent="0.25">
      <c r="A2311" t="s">
        <v>243</v>
      </c>
    </row>
    <row r="2312" spans="1:1" x14ac:dyDescent="0.25">
      <c r="A2312" t="s">
        <v>2066</v>
      </c>
    </row>
    <row r="2313" spans="1:1" x14ac:dyDescent="0.25">
      <c r="A2313" t="s">
        <v>2060</v>
      </c>
    </row>
    <row r="2314" spans="1:1" x14ac:dyDescent="0.25">
      <c r="A2314" t="s">
        <v>2053</v>
      </c>
    </row>
    <row r="2315" spans="1:1" x14ac:dyDescent="0.25">
      <c r="A2315" t="s">
        <v>2054</v>
      </c>
    </row>
    <row r="2316" spans="1:1" x14ac:dyDescent="0.25">
      <c r="A2316" t="s">
        <v>154</v>
      </c>
    </row>
    <row r="2317" spans="1:1" x14ac:dyDescent="0.25">
      <c r="A2317" t="s">
        <v>5893</v>
      </c>
    </row>
    <row r="2318" spans="1:1" x14ac:dyDescent="0.25">
      <c r="A2318" t="s">
        <v>229</v>
      </c>
    </row>
    <row r="2319" spans="1:1" x14ac:dyDescent="0.25">
      <c r="A2319" t="s">
        <v>4981</v>
      </c>
    </row>
    <row r="2320" spans="1:1" x14ac:dyDescent="0.25">
      <c r="A2320" t="s">
        <v>4689</v>
      </c>
    </row>
    <row r="2321" spans="1:1" x14ac:dyDescent="0.25">
      <c r="A2321" t="s">
        <v>644</v>
      </c>
    </row>
    <row r="2322" spans="1:1" x14ac:dyDescent="0.25">
      <c r="A2322" t="s">
        <v>1758</v>
      </c>
    </row>
    <row r="2323" spans="1:1" x14ac:dyDescent="0.25">
      <c r="A2323" t="s">
        <v>207</v>
      </c>
    </row>
    <row r="2324" spans="1:1" x14ac:dyDescent="0.25">
      <c r="A2324" t="s">
        <v>4143</v>
      </c>
    </row>
    <row r="2325" spans="1:1" x14ac:dyDescent="0.25">
      <c r="A2325" t="s">
        <v>3957</v>
      </c>
    </row>
    <row r="2326" spans="1:1" x14ac:dyDescent="0.25">
      <c r="A2326" t="s">
        <v>3268</v>
      </c>
    </row>
    <row r="2327" spans="1:1" x14ac:dyDescent="0.25">
      <c r="A2327" t="s">
        <v>4301</v>
      </c>
    </row>
    <row r="2328" spans="1:1" x14ac:dyDescent="0.25">
      <c r="A2328" t="s">
        <v>3961</v>
      </c>
    </row>
    <row r="2329" spans="1:1" x14ac:dyDescent="0.25">
      <c r="A2329" t="s">
        <v>400</v>
      </c>
    </row>
    <row r="2330" spans="1:1" x14ac:dyDescent="0.25">
      <c r="A2330" t="s">
        <v>5857</v>
      </c>
    </row>
    <row r="2331" spans="1:1" x14ac:dyDescent="0.25">
      <c r="A2331" t="s">
        <v>4037</v>
      </c>
    </row>
    <row r="2332" spans="1:1" x14ac:dyDescent="0.25">
      <c r="A2332" t="s">
        <v>5246</v>
      </c>
    </row>
    <row r="2333" spans="1:1" x14ac:dyDescent="0.25">
      <c r="A2333" t="s">
        <v>5652</v>
      </c>
    </row>
    <row r="2334" spans="1:1" x14ac:dyDescent="0.25">
      <c r="A2334" t="s">
        <v>181</v>
      </c>
    </row>
    <row r="2335" spans="1:1" x14ac:dyDescent="0.25">
      <c r="A2335" t="s">
        <v>4340</v>
      </c>
    </row>
    <row r="2336" spans="1:1" x14ac:dyDescent="0.25">
      <c r="A2336" t="s">
        <v>4342</v>
      </c>
    </row>
    <row r="2337" spans="1:1" x14ac:dyDescent="0.25">
      <c r="A2337" t="s">
        <v>720</v>
      </c>
    </row>
    <row r="2338" spans="1:1" x14ac:dyDescent="0.25">
      <c r="A2338" t="s">
        <v>4144</v>
      </c>
    </row>
    <row r="2339" spans="1:1" x14ac:dyDescent="0.25">
      <c r="A2339" t="s">
        <v>5350</v>
      </c>
    </row>
    <row r="2340" spans="1:1" x14ac:dyDescent="0.25">
      <c r="A2340" t="s">
        <v>386</v>
      </c>
    </row>
    <row r="2341" spans="1:1" x14ac:dyDescent="0.25">
      <c r="A2341" t="s">
        <v>1962</v>
      </c>
    </row>
    <row r="2342" spans="1:1" x14ac:dyDescent="0.25">
      <c r="A2342" t="s">
        <v>102</v>
      </c>
    </row>
    <row r="2343" spans="1:1" x14ac:dyDescent="0.25">
      <c r="A2343" t="s">
        <v>1294</v>
      </c>
    </row>
    <row r="2344" spans="1:1" x14ac:dyDescent="0.25">
      <c r="A2344" t="s">
        <v>2006</v>
      </c>
    </row>
    <row r="2345" spans="1:1" x14ac:dyDescent="0.25">
      <c r="A2345" t="s">
        <v>2018</v>
      </c>
    </row>
    <row r="2346" spans="1:1" x14ac:dyDescent="0.25">
      <c r="A2346" t="s">
        <v>3330</v>
      </c>
    </row>
    <row r="2347" spans="1:1" x14ac:dyDescent="0.25">
      <c r="A2347" t="s">
        <v>1448</v>
      </c>
    </row>
    <row r="2348" spans="1:1" x14ac:dyDescent="0.25">
      <c r="A2348" t="s">
        <v>1891</v>
      </c>
    </row>
    <row r="2349" spans="1:1" x14ac:dyDescent="0.25">
      <c r="A2349" t="s">
        <v>3105</v>
      </c>
    </row>
    <row r="2350" spans="1:1" x14ac:dyDescent="0.25">
      <c r="A2350" t="s">
        <v>3106</v>
      </c>
    </row>
    <row r="2351" spans="1:1" x14ac:dyDescent="0.25">
      <c r="A2351" t="s">
        <v>4576</v>
      </c>
    </row>
    <row r="2352" spans="1:1" x14ac:dyDescent="0.25">
      <c r="A2352" t="s">
        <v>3086</v>
      </c>
    </row>
    <row r="2353" spans="1:1" x14ac:dyDescent="0.25">
      <c r="A2353" t="s">
        <v>3104</v>
      </c>
    </row>
    <row r="2354" spans="1:1" x14ac:dyDescent="0.25">
      <c r="A2354" t="s">
        <v>1856</v>
      </c>
    </row>
    <row r="2355" spans="1:1" x14ac:dyDescent="0.25">
      <c r="A2355" t="s">
        <v>1387</v>
      </c>
    </row>
    <row r="2356" spans="1:1" x14ac:dyDescent="0.25">
      <c r="A2356" t="s">
        <v>3662</v>
      </c>
    </row>
    <row r="2357" spans="1:1" x14ac:dyDescent="0.25">
      <c r="A2357" t="s">
        <v>1438</v>
      </c>
    </row>
    <row r="2358" spans="1:1" x14ac:dyDescent="0.25">
      <c r="A2358" t="s">
        <v>1044</v>
      </c>
    </row>
    <row r="2359" spans="1:1" x14ac:dyDescent="0.25">
      <c r="A2359" t="s">
        <v>3692</v>
      </c>
    </row>
    <row r="2360" spans="1:1" x14ac:dyDescent="0.25">
      <c r="A2360" t="s">
        <v>5355</v>
      </c>
    </row>
    <row r="2361" spans="1:1" x14ac:dyDescent="0.25">
      <c r="A2361" t="s">
        <v>1463</v>
      </c>
    </row>
    <row r="2362" spans="1:1" x14ac:dyDescent="0.25">
      <c r="A2362" t="s">
        <v>4331</v>
      </c>
    </row>
    <row r="2363" spans="1:1" x14ac:dyDescent="0.25">
      <c r="A2363" t="s">
        <v>2024</v>
      </c>
    </row>
    <row r="2364" spans="1:1" x14ac:dyDescent="0.25">
      <c r="A2364" t="s">
        <v>3113</v>
      </c>
    </row>
    <row r="2365" spans="1:1" x14ac:dyDescent="0.25">
      <c r="A2365" t="s">
        <v>3127</v>
      </c>
    </row>
    <row r="2366" spans="1:1" x14ac:dyDescent="0.25">
      <c r="A2366" t="s">
        <v>3523</v>
      </c>
    </row>
    <row r="2367" spans="1:1" x14ac:dyDescent="0.25">
      <c r="A2367" t="s">
        <v>3524</v>
      </c>
    </row>
    <row r="2368" spans="1:1" x14ac:dyDescent="0.25">
      <c r="A2368" t="s">
        <v>4207</v>
      </c>
    </row>
    <row r="2369" spans="1:1" x14ac:dyDescent="0.25">
      <c r="A2369" t="s">
        <v>628</v>
      </c>
    </row>
    <row r="2370" spans="1:1" x14ac:dyDescent="0.25">
      <c r="A2370" t="s">
        <v>4975</v>
      </c>
    </row>
    <row r="2371" spans="1:1" x14ac:dyDescent="0.25">
      <c r="A2371" t="s">
        <v>1449</v>
      </c>
    </row>
    <row r="2372" spans="1:1" x14ac:dyDescent="0.25">
      <c r="A2372" t="s">
        <v>3689</v>
      </c>
    </row>
    <row r="2373" spans="1:1" x14ac:dyDescent="0.25">
      <c r="A2373" t="s">
        <v>2306</v>
      </c>
    </row>
    <row r="2374" spans="1:1" x14ac:dyDescent="0.25">
      <c r="A2374" t="s">
        <v>2828</v>
      </c>
    </row>
    <row r="2375" spans="1:1" x14ac:dyDescent="0.25">
      <c r="A2375" t="s">
        <v>2826</v>
      </c>
    </row>
    <row r="2376" spans="1:1" x14ac:dyDescent="0.25">
      <c r="A2376" t="s">
        <v>4805</v>
      </c>
    </row>
    <row r="2377" spans="1:1" x14ac:dyDescent="0.25">
      <c r="A2377" t="s">
        <v>5952</v>
      </c>
    </row>
    <row r="2378" spans="1:1" x14ac:dyDescent="0.25">
      <c r="A2378" t="s">
        <v>5953</v>
      </c>
    </row>
    <row r="2379" spans="1:1" x14ac:dyDescent="0.25">
      <c r="A2379" t="s">
        <v>2797</v>
      </c>
    </row>
    <row r="2380" spans="1:1" x14ac:dyDescent="0.25">
      <c r="A2380" t="s">
        <v>4210</v>
      </c>
    </row>
    <row r="2381" spans="1:1" x14ac:dyDescent="0.25">
      <c r="A2381" t="s">
        <v>5965</v>
      </c>
    </row>
    <row r="2382" spans="1:1" x14ac:dyDescent="0.25">
      <c r="A2382" t="s">
        <v>2968</v>
      </c>
    </row>
    <row r="2383" spans="1:1" x14ac:dyDescent="0.25">
      <c r="A2383" t="s">
        <v>2732</v>
      </c>
    </row>
    <row r="2384" spans="1:1" x14ac:dyDescent="0.25">
      <c r="A2384" t="s">
        <v>2955</v>
      </c>
    </row>
    <row r="2385" spans="1:1" x14ac:dyDescent="0.25">
      <c r="A2385" t="s">
        <v>3040</v>
      </c>
    </row>
    <row r="2386" spans="1:1" x14ac:dyDescent="0.25">
      <c r="A2386" t="s">
        <v>3068</v>
      </c>
    </row>
    <row r="2387" spans="1:1" x14ac:dyDescent="0.25">
      <c r="A2387" t="s">
        <v>3069</v>
      </c>
    </row>
    <row r="2388" spans="1:1" x14ac:dyDescent="0.25">
      <c r="A2388" t="s">
        <v>3060</v>
      </c>
    </row>
    <row r="2389" spans="1:1" x14ac:dyDescent="0.25">
      <c r="A2389" t="s">
        <v>5962</v>
      </c>
    </row>
    <row r="2390" spans="1:1" x14ac:dyDescent="0.25">
      <c r="A2390" t="s">
        <v>2402</v>
      </c>
    </row>
    <row r="2391" spans="1:1" x14ac:dyDescent="0.25">
      <c r="A2391" t="s">
        <v>599</v>
      </c>
    </row>
    <row r="2392" spans="1:1" x14ac:dyDescent="0.25">
      <c r="A2392" t="s">
        <v>3170</v>
      </c>
    </row>
    <row r="2393" spans="1:1" x14ac:dyDescent="0.25">
      <c r="A2393" t="s">
        <v>5870</v>
      </c>
    </row>
    <row r="2394" spans="1:1" x14ac:dyDescent="0.25">
      <c r="A2394" t="s">
        <v>5704</v>
      </c>
    </row>
    <row r="2395" spans="1:1" x14ac:dyDescent="0.25">
      <c r="A2395" t="s">
        <v>1892</v>
      </c>
    </row>
    <row r="2396" spans="1:1" x14ac:dyDescent="0.25">
      <c r="A2396" t="s">
        <v>1038</v>
      </c>
    </row>
    <row r="2397" spans="1:1" x14ac:dyDescent="0.25">
      <c r="A2397" t="s">
        <v>1858</v>
      </c>
    </row>
    <row r="2398" spans="1:1" x14ac:dyDescent="0.25">
      <c r="A2398" t="s">
        <v>981</v>
      </c>
    </row>
    <row r="2399" spans="1:1" x14ac:dyDescent="0.25">
      <c r="A2399" t="s">
        <v>1410</v>
      </c>
    </row>
    <row r="2400" spans="1:1" x14ac:dyDescent="0.25">
      <c r="A2400" t="s">
        <v>5452</v>
      </c>
    </row>
    <row r="2401" spans="1:1" x14ac:dyDescent="0.25">
      <c r="A2401" t="s">
        <v>2792</v>
      </c>
    </row>
    <row r="2402" spans="1:1" x14ac:dyDescent="0.25">
      <c r="A2402" t="s">
        <v>3151</v>
      </c>
    </row>
    <row r="2403" spans="1:1" x14ac:dyDescent="0.25">
      <c r="A2403" t="s">
        <v>2798</v>
      </c>
    </row>
    <row r="2404" spans="1:1" x14ac:dyDescent="0.25">
      <c r="A2404" t="s">
        <v>2378</v>
      </c>
    </row>
    <row r="2405" spans="1:1" x14ac:dyDescent="0.25">
      <c r="A2405" t="s">
        <v>600</v>
      </c>
    </row>
    <row r="2406" spans="1:1" x14ac:dyDescent="0.25">
      <c r="A2406" t="s">
        <v>3144</v>
      </c>
    </row>
    <row r="2407" spans="1:1" x14ac:dyDescent="0.25">
      <c r="A2407" t="s">
        <v>2447</v>
      </c>
    </row>
    <row r="2408" spans="1:1" x14ac:dyDescent="0.25">
      <c r="A2408" t="s">
        <v>4225</v>
      </c>
    </row>
    <row r="2409" spans="1:1" x14ac:dyDescent="0.25">
      <c r="A2409" t="s">
        <v>3145</v>
      </c>
    </row>
    <row r="2410" spans="1:1" x14ac:dyDescent="0.25">
      <c r="A2410" t="s">
        <v>4244</v>
      </c>
    </row>
    <row r="2411" spans="1:1" x14ac:dyDescent="0.25">
      <c r="A2411" t="s">
        <v>861</v>
      </c>
    </row>
    <row r="2412" spans="1:1" x14ac:dyDescent="0.25">
      <c r="A2412" t="s">
        <v>2375</v>
      </c>
    </row>
    <row r="2413" spans="1:1" x14ac:dyDescent="0.25">
      <c r="A2413" t="s">
        <v>1692</v>
      </c>
    </row>
    <row r="2414" spans="1:1" x14ac:dyDescent="0.25">
      <c r="A2414" t="s">
        <v>1859</v>
      </c>
    </row>
    <row r="2415" spans="1:1" x14ac:dyDescent="0.25">
      <c r="A2415" t="s">
        <v>2379</v>
      </c>
    </row>
    <row r="2416" spans="1:1" x14ac:dyDescent="0.25">
      <c r="A2416" t="s">
        <v>3217</v>
      </c>
    </row>
    <row r="2417" spans="1:1" x14ac:dyDescent="0.25">
      <c r="A2417" t="s">
        <v>475</v>
      </c>
    </row>
    <row r="2418" spans="1:1" x14ac:dyDescent="0.25">
      <c r="A2418" t="s">
        <v>457</v>
      </c>
    </row>
    <row r="2419" spans="1:1" x14ac:dyDescent="0.25">
      <c r="A2419" t="s">
        <v>469</v>
      </c>
    </row>
    <row r="2420" spans="1:1" x14ac:dyDescent="0.25">
      <c r="A2420" t="s">
        <v>489</v>
      </c>
    </row>
    <row r="2421" spans="1:1" x14ac:dyDescent="0.25">
      <c r="A2421" t="s">
        <v>468</v>
      </c>
    </row>
    <row r="2422" spans="1:1" x14ac:dyDescent="0.25">
      <c r="A2422" t="s">
        <v>487</v>
      </c>
    </row>
    <row r="2423" spans="1:1" x14ac:dyDescent="0.25">
      <c r="A2423" t="s">
        <v>486</v>
      </c>
    </row>
    <row r="2424" spans="1:1" x14ac:dyDescent="0.25">
      <c r="A2424" t="s">
        <v>467</v>
      </c>
    </row>
    <row r="2425" spans="1:1" x14ac:dyDescent="0.25">
      <c r="A2425" t="s">
        <v>470</v>
      </c>
    </row>
    <row r="2426" spans="1:1" x14ac:dyDescent="0.25">
      <c r="A2426" t="s">
        <v>488</v>
      </c>
    </row>
    <row r="2427" spans="1:1" x14ac:dyDescent="0.25">
      <c r="A2427" t="s">
        <v>3218</v>
      </c>
    </row>
    <row r="2428" spans="1:1" x14ac:dyDescent="0.25">
      <c r="A2428" t="s">
        <v>476</v>
      </c>
    </row>
    <row r="2429" spans="1:1" x14ac:dyDescent="0.25">
      <c r="A2429" t="s">
        <v>471</v>
      </c>
    </row>
    <row r="2430" spans="1:1" x14ac:dyDescent="0.25">
      <c r="A2430" t="s">
        <v>3219</v>
      </c>
    </row>
    <row r="2431" spans="1:1" x14ac:dyDescent="0.25">
      <c r="A2431" t="s">
        <v>439</v>
      </c>
    </row>
    <row r="2432" spans="1:1" x14ac:dyDescent="0.25">
      <c r="A2432" t="s">
        <v>3211</v>
      </c>
    </row>
    <row r="2433" spans="1:1" x14ac:dyDescent="0.25">
      <c r="A2433" t="s">
        <v>440</v>
      </c>
    </row>
    <row r="2434" spans="1:1" x14ac:dyDescent="0.25">
      <c r="A2434" t="s">
        <v>3212</v>
      </c>
    </row>
    <row r="2435" spans="1:1" x14ac:dyDescent="0.25">
      <c r="A2435" t="s">
        <v>441</v>
      </c>
    </row>
    <row r="2436" spans="1:1" x14ac:dyDescent="0.25">
      <c r="A2436" t="s">
        <v>472</v>
      </c>
    </row>
    <row r="2437" spans="1:1" x14ac:dyDescent="0.25">
      <c r="A2437" t="s">
        <v>473</v>
      </c>
    </row>
    <row r="2438" spans="1:1" x14ac:dyDescent="0.25">
      <c r="A2438" t="s">
        <v>466</v>
      </c>
    </row>
    <row r="2439" spans="1:1" x14ac:dyDescent="0.25">
      <c r="A2439" t="s">
        <v>2376</v>
      </c>
    </row>
    <row r="2440" spans="1:1" x14ac:dyDescent="0.25">
      <c r="A2440" t="s">
        <v>2957</v>
      </c>
    </row>
    <row r="2441" spans="1:1" x14ac:dyDescent="0.25">
      <c r="A2441" t="s">
        <v>3765</v>
      </c>
    </row>
    <row r="2442" spans="1:1" x14ac:dyDescent="0.25">
      <c r="A2442" t="s">
        <v>5941</v>
      </c>
    </row>
    <row r="2443" spans="1:1" x14ac:dyDescent="0.25">
      <c r="A2443" t="s">
        <v>3131</v>
      </c>
    </row>
    <row r="2444" spans="1:1" x14ac:dyDescent="0.25">
      <c r="A2444" t="s">
        <v>5557</v>
      </c>
    </row>
    <row r="2445" spans="1:1" x14ac:dyDescent="0.25">
      <c r="A2445" t="s">
        <v>5960</v>
      </c>
    </row>
    <row r="2446" spans="1:1" x14ac:dyDescent="0.25">
      <c r="A2446" t="s">
        <v>3932</v>
      </c>
    </row>
    <row r="2447" spans="1:1" x14ac:dyDescent="0.25">
      <c r="A2447" t="s">
        <v>979</v>
      </c>
    </row>
    <row r="2448" spans="1:1" x14ac:dyDescent="0.25">
      <c r="A2448" t="s">
        <v>94</v>
      </c>
    </row>
    <row r="2449" spans="1:1" x14ac:dyDescent="0.25">
      <c r="A2449" t="s">
        <v>3675</v>
      </c>
    </row>
    <row r="2450" spans="1:1" x14ac:dyDescent="0.25">
      <c r="A2450" t="s">
        <v>1460</v>
      </c>
    </row>
    <row r="2451" spans="1:1" x14ac:dyDescent="0.25">
      <c r="A2451" t="s">
        <v>68</v>
      </c>
    </row>
    <row r="2452" spans="1:1" x14ac:dyDescent="0.25">
      <c r="A2452" t="s">
        <v>884</v>
      </c>
    </row>
    <row r="2453" spans="1:1" x14ac:dyDescent="0.25">
      <c r="A2453" t="s">
        <v>3260</v>
      </c>
    </row>
    <row r="2454" spans="1:1" x14ac:dyDescent="0.25">
      <c r="A2454" t="s">
        <v>2502</v>
      </c>
    </row>
    <row r="2455" spans="1:1" x14ac:dyDescent="0.25">
      <c r="A2455" t="s">
        <v>2882</v>
      </c>
    </row>
    <row r="2456" spans="1:1" x14ac:dyDescent="0.25">
      <c r="A2456" t="s">
        <v>2503</v>
      </c>
    </row>
    <row r="2457" spans="1:1" x14ac:dyDescent="0.25">
      <c r="A2457" t="s">
        <v>5585</v>
      </c>
    </row>
    <row r="2458" spans="1:1" x14ac:dyDescent="0.25">
      <c r="A2458" t="s">
        <v>2903</v>
      </c>
    </row>
    <row r="2459" spans="1:1" x14ac:dyDescent="0.25">
      <c r="A2459" t="s">
        <v>4465</v>
      </c>
    </row>
    <row r="2460" spans="1:1" x14ac:dyDescent="0.25">
      <c r="A2460" t="s">
        <v>5665</v>
      </c>
    </row>
    <row r="2461" spans="1:1" x14ac:dyDescent="0.25">
      <c r="A2461" t="s">
        <v>4979</v>
      </c>
    </row>
    <row r="2462" spans="1:1" x14ac:dyDescent="0.25">
      <c r="A2462" t="s">
        <v>5258</v>
      </c>
    </row>
    <row r="2463" spans="1:1" x14ac:dyDescent="0.25">
      <c r="A2463" t="s">
        <v>5666</v>
      </c>
    </row>
    <row r="2464" spans="1:1" x14ac:dyDescent="0.25">
      <c r="A2464" t="s">
        <v>4021</v>
      </c>
    </row>
    <row r="2465" spans="1:1" x14ac:dyDescent="0.25">
      <c r="A2465" t="s">
        <v>4360</v>
      </c>
    </row>
    <row r="2466" spans="1:1" x14ac:dyDescent="0.25">
      <c r="A2466" t="s">
        <v>4303</v>
      </c>
    </row>
    <row r="2467" spans="1:1" x14ac:dyDescent="0.25">
      <c r="A2467" t="s">
        <v>1784</v>
      </c>
    </row>
    <row r="2468" spans="1:1" x14ac:dyDescent="0.25">
      <c r="A2468" t="s">
        <v>4684</v>
      </c>
    </row>
    <row r="2469" spans="1:1" x14ac:dyDescent="0.25">
      <c r="A2469" t="s">
        <v>80</v>
      </c>
    </row>
    <row r="2470" spans="1:1" x14ac:dyDescent="0.25">
      <c r="A2470" t="s">
        <v>885</v>
      </c>
    </row>
    <row r="2471" spans="1:1" x14ac:dyDescent="0.25">
      <c r="A2471" t="s">
        <v>4709</v>
      </c>
    </row>
    <row r="2472" spans="1:1" x14ac:dyDescent="0.25">
      <c r="A2472" t="s">
        <v>1068</v>
      </c>
    </row>
    <row r="2473" spans="1:1" x14ac:dyDescent="0.25">
      <c r="A2473" t="s">
        <v>1039</v>
      </c>
    </row>
    <row r="2474" spans="1:1" x14ac:dyDescent="0.25">
      <c r="A2474" t="s">
        <v>616</v>
      </c>
    </row>
    <row r="2475" spans="1:1" x14ac:dyDescent="0.25">
      <c r="A2475" t="s">
        <v>4026</v>
      </c>
    </row>
    <row r="2476" spans="1:1" x14ac:dyDescent="0.25">
      <c r="A2476" t="s">
        <v>3194</v>
      </c>
    </row>
    <row r="2477" spans="1:1" x14ac:dyDescent="0.25">
      <c r="A2477" t="s">
        <v>3215</v>
      </c>
    </row>
    <row r="2478" spans="1:1" x14ac:dyDescent="0.25">
      <c r="A2478" t="s">
        <v>3213</v>
      </c>
    </row>
    <row r="2479" spans="1:1" x14ac:dyDescent="0.25">
      <c r="A2479" t="s">
        <v>462</v>
      </c>
    </row>
    <row r="2480" spans="1:1" x14ac:dyDescent="0.25">
      <c r="A2480" t="s">
        <v>694</v>
      </c>
    </row>
    <row r="2481" spans="1:1" x14ac:dyDescent="0.25">
      <c r="A2481" t="s">
        <v>4969</v>
      </c>
    </row>
    <row r="2482" spans="1:1" x14ac:dyDescent="0.25">
      <c r="A2482" t="s">
        <v>4968</v>
      </c>
    </row>
    <row r="2483" spans="1:1" x14ac:dyDescent="0.25">
      <c r="A2483" t="s">
        <v>4708</v>
      </c>
    </row>
    <row r="2484" spans="1:1" x14ac:dyDescent="0.25">
      <c r="A2484" t="s">
        <v>4707</v>
      </c>
    </row>
    <row r="2485" spans="1:1" x14ac:dyDescent="0.25">
      <c r="A2485" t="s">
        <v>4710</v>
      </c>
    </row>
    <row r="2486" spans="1:1" x14ac:dyDescent="0.25">
      <c r="A2486" t="s">
        <v>4711</v>
      </c>
    </row>
    <row r="2487" spans="1:1" x14ac:dyDescent="0.25">
      <c r="A2487" t="s">
        <v>4799</v>
      </c>
    </row>
    <row r="2488" spans="1:1" x14ac:dyDescent="0.25">
      <c r="A2488" t="s">
        <v>3693</v>
      </c>
    </row>
    <row r="2489" spans="1:1" x14ac:dyDescent="0.25">
      <c r="A2489" t="s">
        <v>4712</v>
      </c>
    </row>
    <row r="2490" spans="1:1" x14ac:dyDescent="0.25">
      <c r="A2490" t="s">
        <v>4087</v>
      </c>
    </row>
    <row r="2491" spans="1:1" x14ac:dyDescent="0.25">
      <c r="A2491" t="s">
        <v>3945</v>
      </c>
    </row>
    <row r="2492" spans="1:1" x14ac:dyDescent="0.25">
      <c r="A2492" t="s">
        <v>1771</v>
      </c>
    </row>
    <row r="2493" spans="1:1" x14ac:dyDescent="0.25">
      <c r="A2493" t="s">
        <v>1785</v>
      </c>
    </row>
    <row r="2494" spans="1:1" x14ac:dyDescent="0.25">
      <c r="A2494" t="s">
        <v>1768</v>
      </c>
    </row>
    <row r="2495" spans="1:1" x14ac:dyDescent="0.25">
      <c r="A2495" t="s">
        <v>1769</v>
      </c>
    </row>
    <row r="2496" spans="1:1" x14ac:dyDescent="0.25">
      <c r="A2496" t="s">
        <v>1770</v>
      </c>
    </row>
    <row r="2497" spans="1:1" x14ac:dyDescent="0.25">
      <c r="A2497" t="s">
        <v>150</v>
      </c>
    </row>
    <row r="2498" spans="1:1" x14ac:dyDescent="0.25">
      <c r="A2498" t="s">
        <v>3214</v>
      </c>
    </row>
    <row r="2499" spans="1:1" x14ac:dyDescent="0.25">
      <c r="A2499" t="s">
        <v>463</v>
      </c>
    </row>
    <row r="2500" spans="1:1" x14ac:dyDescent="0.25">
      <c r="A2500" t="s">
        <v>643</v>
      </c>
    </row>
    <row r="2501" spans="1:1" x14ac:dyDescent="0.25">
      <c r="A2501" t="s">
        <v>522</v>
      </c>
    </row>
    <row r="2502" spans="1:1" x14ac:dyDescent="0.25">
      <c r="A2502" t="s">
        <v>3208</v>
      </c>
    </row>
    <row r="2503" spans="1:1" x14ac:dyDescent="0.25">
      <c r="A2503" t="s">
        <v>4463</v>
      </c>
    </row>
    <row r="2504" spans="1:1" x14ac:dyDescent="0.25">
      <c r="A2504" t="s">
        <v>4985</v>
      </c>
    </row>
    <row r="2505" spans="1:1" x14ac:dyDescent="0.25">
      <c r="A2505" t="s">
        <v>5469</v>
      </c>
    </row>
    <row r="2506" spans="1:1" x14ac:dyDescent="0.25">
      <c r="A2506" t="s">
        <v>3240</v>
      </c>
    </row>
    <row r="2507" spans="1:1" x14ac:dyDescent="0.25">
      <c r="A2507" t="s">
        <v>1199</v>
      </c>
    </row>
    <row r="2508" spans="1:1" x14ac:dyDescent="0.25">
      <c r="A2508" t="s">
        <v>259</v>
      </c>
    </row>
    <row r="2509" spans="1:1" x14ac:dyDescent="0.25">
      <c r="A2509" t="s">
        <v>4965</v>
      </c>
    </row>
    <row r="2510" spans="1:1" x14ac:dyDescent="0.25">
      <c r="A2510" t="s">
        <v>4667</v>
      </c>
    </row>
    <row r="2511" spans="1:1" x14ac:dyDescent="0.25">
      <c r="A2511" t="s">
        <v>1893</v>
      </c>
    </row>
    <row r="2512" spans="1:1" x14ac:dyDescent="0.25">
      <c r="A2512" t="s">
        <v>4171</v>
      </c>
    </row>
    <row r="2513" spans="1:1" x14ac:dyDescent="0.25">
      <c r="A2513" t="s">
        <v>5054</v>
      </c>
    </row>
    <row r="2514" spans="1:1" x14ac:dyDescent="0.25">
      <c r="A2514" t="s">
        <v>234</v>
      </c>
    </row>
    <row r="2515" spans="1:1" x14ac:dyDescent="0.25">
      <c r="A2515" t="s">
        <v>1035</v>
      </c>
    </row>
    <row r="2516" spans="1:1" x14ac:dyDescent="0.25">
      <c r="A2516" t="s">
        <v>1060</v>
      </c>
    </row>
    <row r="2517" spans="1:1" x14ac:dyDescent="0.25">
      <c r="A2517" t="s">
        <v>995</v>
      </c>
    </row>
    <row r="2518" spans="1:1" x14ac:dyDescent="0.25">
      <c r="A2518" t="s">
        <v>1095</v>
      </c>
    </row>
    <row r="2519" spans="1:1" x14ac:dyDescent="0.25">
      <c r="A2519" t="s">
        <v>1096</v>
      </c>
    </row>
    <row r="2520" spans="1:1" x14ac:dyDescent="0.25">
      <c r="A2520" t="s">
        <v>3639</v>
      </c>
    </row>
    <row r="2521" spans="1:1" x14ac:dyDescent="0.25">
      <c r="A2521" t="s">
        <v>609</v>
      </c>
    </row>
    <row r="2522" spans="1:1" x14ac:dyDescent="0.25">
      <c r="A2522" t="s">
        <v>5008</v>
      </c>
    </row>
    <row r="2523" spans="1:1" x14ac:dyDescent="0.25">
      <c r="A2523" t="s">
        <v>4099</v>
      </c>
    </row>
    <row r="2524" spans="1:1" x14ac:dyDescent="0.25">
      <c r="A2524" t="s">
        <v>1169</v>
      </c>
    </row>
    <row r="2525" spans="1:1" x14ac:dyDescent="0.25">
      <c r="A2525" t="s">
        <v>4088</v>
      </c>
    </row>
    <row r="2526" spans="1:1" x14ac:dyDescent="0.25">
      <c r="A2526" t="s">
        <v>1146</v>
      </c>
    </row>
    <row r="2527" spans="1:1" x14ac:dyDescent="0.25">
      <c r="A2527" t="s">
        <v>948</v>
      </c>
    </row>
    <row r="2528" spans="1:1" x14ac:dyDescent="0.25">
      <c r="A2528" t="s">
        <v>5014</v>
      </c>
    </row>
    <row r="2529" spans="1:1" x14ac:dyDescent="0.25">
      <c r="A2529" t="s">
        <v>353</v>
      </c>
    </row>
    <row r="2530" spans="1:1" x14ac:dyDescent="0.25">
      <c r="A2530" t="s">
        <v>4132</v>
      </c>
    </row>
    <row r="2531" spans="1:1" x14ac:dyDescent="0.25">
      <c r="A2531" t="s">
        <v>4686</v>
      </c>
    </row>
    <row r="2532" spans="1:1" x14ac:dyDescent="0.25">
      <c r="A2532" t="s">
        <v>5705</v>
      </c>
    </row>
    <row r="2533" spans="1:1" x14ac:dyDescent="0.25">
      <c r="A2533" t="s">
        <v>1773</v>
      </c>
    </row>
    <row r="2534" spans="1:1" x14ac:dyDescent="0.25">
      <c r="A2534" t="s">
        <v>3685</v>
      </c>
    </row>
    <row r="2535" spans="1:1" x14ac:dyDescent="0.25">
      <c r="A2535" t="s">
        <v>3694</v>
      </c>
    </row>
    <row r="2536" spans="1:1" x14ac:dyDescent="0.25">
      <c r="A2536" t="s">
        <v>1202</v>
      </c>
    </row>
    <row r="2537" spans="1:1" x14ac:dyDescent="0.25">
      <c r="A2537" t="s">
        <v>1822</v>
      </c>
    </row>
    <row r="2538" spans="1:1" x14ac:dyDescent="0.25">
      <c r="A2538" t="s">
        <v>1823</v>
      </c>
    </row>
    <row r="2539" spans="1:1" x14ac:dyDescent="0.25">
      <c r="A2539" t="s">
        <v>1824</v>
      </c>
    </row>
    <row r="2540" spans="1:1" x14ac:dyDescent="0.25">
      <c r="A2540" t="s">
        <v>4466</v>
      </c>
    </row>
    <row r="2541" spans="1:1" x14ac:dyDescent="0.25">
      <c r="A2541" t="s">
        <v>5348</v>
      </c>
    </row>
    <row r="2542" spans="1:1" x14ac:dyDescent="0.25">
      <c r="A2542" t="s">
        <v>1923</v>
      </c>
    </row>
    <row r="2543" spans="1:1" x14ac:dyDescent="0.25">
      <c r="A2543" t="s">
        <v>1918</v>
      </c>
    </row>
    <row r="2544" spans="1:1" x14ac:dyDescent="0.25">
      <c r="A2544" t="s">
        <v>1938</v>
      </c>
    </row>
    <row r="2545" spans="1:1" x14ac:dyDescent="0.25">
      <c r="A2545" t="s">
        <v>1863</v>
      </c>
    </row>
    <row r="2546" spans="1:1" x14ac:dyDescent="0.25">
      <c r="A2546" t="s">
        <v>4631</v>
      </c>
    </row>
    <row r="2547" spans="1:1" x14ac:dyDescent="0.25">
      <c r="A2547" t="s">
        <v>5662</v>
      </c>
    </row>
    <row r="2548" spans="1:1" x14ac:dyDescent="0.25">
      <c r="A2548" t="s">
        <v>4066</v>
      </c>
    </row>
    <row r="2549" spans="1:1" x14ac:dyDescent="0.25">
      <c r="A2549" t="s">
        <v>516</v>
      </c>
    </row>
    <row r="2550" spans="1:1" x14ac:dyDescent="0.25">
      <c r="A2550" t="s">
        <v>4636</v>
      </c>
    </row>
    <row r="2551" spans="1:1" x14ac:dyDescent="0.25">
      <c r="A2551" t="s">
        <v>500</v>
      </c>
    </row>
    <row r="2552" spans="1:1" x14ac:dyDescent="0.25">
      <c r="A2552" t="s">
        <v>3555</v>
      </c>
    </row>
    <row r="2553" spans="1:1" x14ac:dyDescent="0.25">
      <c r="A2553" t="s">
        <v>3695</v>
      </c>
    </row>
    <row r="2554" spans="1:1" x14ac:dyDescent="0.25">
      <c r="A2554" t="s">
        <v>425</v>
      </c>
    </row>
    <row r="2555" spans="1:1" x14ac:dyDescent="0.25">
      <c r="A2555" t="s">
        <v>4313</v>
      </c>
    </row>
    <row r="2556" spans="1:1" x14ac:dyDescent="0.25">
      <c r="A2556" t="s">
        <v>938</v>
      </c>
    </row>
    <row r="2557" spans="1:1" x14ac:dyDescent="0.25">
      <c r="A2557" t="s">
        <v>4946</v>
      </c>
    </row>
    <row r="2558" spans="1:1" x14ac:dyDescent="0.25">
      <c r="A2558" t="s">
        <v>933</v>
      </c>
    </row>
    <row r="2559" spans="1:1" x14ac:dyDescent="0.25">
      <c r="A2559" t="s">
        <v>5232</v>
      </c>
    </row>
    <row r="2560" spans="1:1" x14ac:dyDescent="0.25">
      <c r="A2560" t="s">
        <v>3216</v>
      </c>
    </row>
    <row r="2561" spans="1:1" x14ac:dyDescent="0.25">
      <c r="A2561" t="s">
        <v>4316</v>
      </c>
    </row>
    <row r="2562" spans="1:1" x14ac:dyDescent="0.25">
      <c r="A2562" t="s">
        <v>5230</v>
      </c>
    </row>
    <row r="2563" spans="1:1" x14ac:dyDescent="0.25">
      <c r="A2563" t="s">
        <v>1951</v>
      </c>
    </row>
    <row r="2564" spans="1:1" x14ac:dyDescent="0.25">
      <c r="A2564" t="s">
        <v>3228</v>
      </c>
    </row>
    <row r="2565" spans="1:1" x14ac:dyDescent="0.25">
      <c r="A2565" t="s">
        <v>4304</v>
      </c>
    </row>
    <row r="2566" spans="1:1" x14ac:dyDescent="0.25">
      <c r="A2566" t="s">
        <v>426</v>
      </c>
    </row>
    <row r="2567" spans="1:1" x14ac:dyDescent="0.25">
      <c r="A2567" t="s">
        <v>4309</v>
      </c>
    </row>
    <row r="2568" spans="1:1" x14ac:dyDescent="0.25">
      <c r="A2568" t="s">
        <v>409</v>
      </c>
    </row>
    <row r="2569" spans="1:1" x14ac:dyDescent="0.25">
      <c r="A2569" t="s">
        <v>5770</v>
      </c>
    </row>
    <row r="2570" spans="1:1" x14ac:dyDescent="0.25">
      <c r="A2570" t="s">
        <v>3188</v>
      </c>
    </row>
    <row r="2571" spans="1:1" x14ac:dyDescent="0.25">
      <c r="A2571" t="s">
        <v>5402</v>
      </c>
    </row>
    <row r="2572" spans="1:1" x14ac:dyDescent="0.25">
      <c r="A2572" t="s">
        <v>5403</v>
      </c>
    </row>
    <row r="2573" spans="1:1" x14ac:dyDescent="0.25">
      <c r="A2573" t="s">
        <v>5404</v>
      </c>
    </row>
    <row r="2574" spans="1:1" x14ac:dyDescent="0.25">
      <c r="A2574" t="s">
        <v>5405</v>
      </c>
    </row>
    <row r="2575" spans="1:1" x14ac:dyDescent="0.25">
      <c r="A2575" t="s">
        <v>5406</v>
      </c>
    </row>
    <row r="2576" spans="1:1" x14ac:dyDescent="0.25">
      <c r="A2576" t="s">
        <v>1516</v>
      </c>
    </row>
    <row r="2577" spans="1:1" x14ac:dyDescent="0.25">
      <c r="A2577" t="s">
        <v>1517</v>
      </c>
    </row>
    <row r="2578" spans="1:1" x14ac:dyDescent="0.25">
      <c r="A2578" t="s">
        <v>1518</v>
      </c>
    </row>
    <row r="2579" spans="1:1" x14ac:dyDescent="0.25">
      <c r="A2579" t="s">
        <v>1528</v>
      </c>
    </row>
    <row r="2580" spans="1:1" x14ac:dyDescent="0.25">
      <c r="A2580" t="s">
        <v>1529</v>
      </c>
    </row>
    <row r="2581" spans="1:1" x14ac:dyDescent="0.25">
      <c r="A2581" t="s">
        <v>5769</v>
      </c>
    </row>
    <row r="2582" spans="1:1" x14ac:dyDescent="0.25">
      <c r="A2582" t="s">
        <v>5035</v>
      </c>
    </row>
    <row r="2583" spans="1:1" x14ac:dyDescent="0.25">
      <c r="A2583" t="s">
        <v>5771</v>
      </c>
    </row>
    <row r="2584" spans="1:1" x14ac:dyDescent="0.25">
      <c r="A2584" t="s">
        <v>1514</v>
      </c>
    </row>
    <row r="2585" spans="1:1" x14ac:dyDescent="0.25">
      <c r="A2585" t="s">
        <v>5407</v>
      </c>
    </row>
    <row r="2586" spans="1:1" x14ac:dyDescent="0.25">
      <c r="A2586" t="s">
        <v>5718</v>
      </c>
    </row>
    <row r="2587" spans="1:1" x14ac:dyDescent="0.25">
      <c r="A2587" t="s">
        <v>5722</v>
      </c>
    </row>
    <row r="2588" spans="1:1" x14ac:dyDescent="0.25">
      <c r="A2588" t="s">
        <v>5719</v>
      </c>
    </row>
    <row r="2589" spans="1:1" x14ac:dyDescent="0.25">
      <c r="A2589" t="s">
        <v>1519</v>
      </c>
    </row>
    <row r="2590" spans="1:1" x14ac:dyDescent="0.25">
      <c r="A2590" t="s">
        <v>5408</v>
      </c>
    </row>
    <row r="2591" spans="1:1" x14ac:dyDescent="0.25">
      <c r="A2591" t="s">
        <v>5772</v>
      </c>
    </row>
    <row r="2592" spans="1:1" x14ac:dyDescent="0.25">
      <c r="A2592" t="s">
        <v>5343</v>
      </c>
    </row>
    <row r="2593" spans="1:1" x14ac:dyDescent="0.25">
      <c r="A2593" t="s">
        <v>5720</v>
      </c>
    </row>
    <row r="2594" spans="1:1" x14ac:dyDescent="0.25">
      <c r="A2594" t="s">
        <v>5721</v>
      </c>
    </row>
    <row r="2595" spans="1:1" x14ac:dyDescent="0.25">
      <c r="A2595" t="s">
        <v>5760</v>
      </c>
    </row>
    <row r="2596" spans="1:1" x14ac:dyDescent="0.25">
      <c r="A2596" t="s">
        <v>1515</v>
      </c>
    </row>
    <row r="2597" spans="1:1" x14ac:dyDescent="0.25">
      <c r="A2597" t="s">
        <v>5761</v>
      </c>
    </row>
    <row r="2598" spans="1:1" x14ac:dyDescent="0.25">
      <c r="A2598" t="s">
        <v>5401</v>
      </c>
    </row>
    <row r="2599" spans="1:1" x14ac:dyDescent="0.25">
      <c r="A2599" t="s">
        <v>5773</v>
      </c>
    </row>
    <row r="2600" spans="1:1" x14ac:dyDescent="0.25">
      <c r="A2600" t="s">
        <v>5774</v>
      </c>
    </row>
    <row r="2601" spans="1:1" x14ac:dyDescent="0.25">
      <c r="A2601" t="s">
        <v>5711</v>
      </c>
    </row>
    <row r="2602" spans="1:1" x14ac:dyDescent="0.25">
      <c r="A2602" t="s">
        <v>5782</v>
      </c>
    </row>
    <row r="2603" spans="1:1" x14ac:dyDescent="0.25">
      <c r="A2603" t="s">
        <v>5473</v>
      </c>
    </row>
    <row r="2604" spans="1:1" x14ac:dyDescent="0.25">
      <c r="A2604" t="s">
        <v>1527</v>
      </c>
    </row>
    <row r="2605" spans="1:1" x14ac:dyDescent="0.25">
      <c r="A2605" t="s">
        <v>5400</v>
      </c>
    </row>
    <row r="2606" spans="1:1" x14ac:dyDescent="0.25">
      <c r="A2606" t="s">
        <v>5762</v>
      </c>
    </row>
    <row r="2607" spans="1:1" x14ac:dyDescent="0.25">
      <c r="A2607" t="s">
        <v>5763</v>
      </c>
    </row>
    <row r="2608" spans="1:1" x14ac:dyDescent="0.25">
      <c r="A2608" t="s">
        <v>5764</v>
      </c>
    </row>
    <row r="2609" spans="1:1" x14ac:dyDescent="0.25">
      <c r="A2609" t="s">
        <v>5765</v>
      </c>
    </row>
    <row r="2610" spans="1:1" x14ac:dyDescent="0.25">
      <c r="A2610" t="s">
        <v>5766</v>
      </c>
    </row>
    <row r="2611" spans="1:1" x14ac:dyDescent="0.25">
      <c r="A2611" t="s">
        <v>5768</v>
      </c>
    </row>
    <row r="2612" spans="1:1" x14ac:dyDescent="0.25">
      <c r="A2612" t="s">
        <v>875</v>
      </c>
    </row>
    <row r="2613" spans="1:1" x14ac:dyDescent="0.25">
      <c r="A2613" t="s">
        <v>3748</v>
      </c>
    </row>
    <row r="2614" spans="1:1" x14ac:dyDescent="0.25">
      <c r="A2614" t="s">
        <v>5717</v>
      </c>
    </row>
    <row r="2615" spans="1:1" x14ac:dyDescent="0.25">
      <c r="A2615" t="s">
        <v>3340</v>
      </c>
    </row>
    <row r="2616" spans="1:1" x14ac:dyDescent="0.25">
      <c r="A2616" t="s">
        <v>3339</v>
      </c>
    </row>
    <row r="2617" spans="1:1" x14ac:dyDescent="0.25">
      <c r="A2617" t="s">
        <v>1531</v>
      </c>
    </row>
    <row r="2618" spans="1:1" x14ac:dyDescent="0.25">
      <c r="A2618" t="s">
        <v>1525</v>
      </c>
    </row>
    <row r="2619" spans="1:1" x14ac:dyDescent="0.25">
      <c r="A2619" t="s">
        <v>3728</v>
      </c>
    </row>
    <row r="2620" spans="1:1" x14ac:dyDescent="0.25">
      <c r="A2620" t="s">
        <v>5758</v>
      </c>
    </row>
    <row r="2621" spans="1:1" x14ac:dyDescent="0.25">
      <c r="A2621" t="s">
        <v>5756</v>
      </c>
    </row>
    <row r="2622" spans="1:1" x14ac:dyDescent="0.25">
      <c r="A2622" t="s">
        <v>5757</v>
      </c>
    </row>
    <row r="2623" spans="1:1" x14ac:dyDescent="0.25">
      <c r="A2623" t="s">
        <v>1524</v>
      </c>
    </row>
    <row r="2624" spans="1:1" x14ac:dyDescent="0.25">
      <c r="A2624" t="s">
        <v>1522</v>
      </c>
    </row>
    <row r="2625" spans="1:1" x14ac:dyDescent="0.25">
      <c r="A2625" t="s">
        <v>1523</v>
      </c>
    </row>
    <row r="2626" spans="1:1" x14ac:dyDescent="0.25">
      <c r="A2626" t="s">
        <v>1532</v>
      </c>
    </row>
    <row r="2627" spans="1:1" x14ac:dyDescent="0.25">
      <c r="A2627" t="s">
        <v>1434</v>
      </c>
    </row>
    <row r="2628" spans="1:1" x14ac:dyDescent="0.25">
      <c r="A2628" t="s">
        <v>1520</v>
      </c>
    </row>
    <row r="2629" spans="1:1" x14ac:dyDescent="0.25">
      <c r="A2629" t="s">
        <v>1521</v>
      </c>
    </row>
    <row r="2630" spans="1:1" x14ac:dyDescent="0.25">
      <c r="A2630" t="s">
        <v>1425</v>
      </c>
    </row>
    <row r="2631" spans="1:1" x14ac:dyDescent="0.25">
      <c r="A2631" t="s">
        <v>3710</v>
      </c>
    </row>
    <row r="2632" spans="1:1" x14ac:dyDescent="0.25">
      <c r="A2632" t="s">
        <v>4745</v>
      </c>
    </row>
    <row r="2633" spans="1:1" x14ac:dyDescent="0.25">
      <c r="A2633" t="s">
        <v>5029</v>
      </c>
    </row>
    <row r="2634" spans="1:1" x14ac:dyDescent="0.25">
      <c r="A2634" t="s">
        <v>1426</v>
      </c>
    </row>
    <row r="2635" spans="1:1" x14ac:dyDescent="0.25">
      <c r="A2635" t="s">
        <v>1512</v>
      </c>
    </row>
    <row r="2636" spans="1:1" x14ac:dyDescent="0.25">
      <c r="A2636" t="s">
        <v>1526</v>
      </c>
    </row>
    <row r="2637" spans="1:1" x14ac:dyDescent="0.25">
      <c r="A2637" t="s">
        <v>1530</v>
      </c>
    </row>
    <row r="2638" spans="1:1" x14ac:dyDescent="0.25">
      <c r="A2638" t="s">
        <v>1437</v>
      </c>
    </row>
    <row r="2639" spans="1:1" x14ac:dyDescent="0.25">
      <c r="A2639" t="s">
        <v>1513</v>
      </c>
    </row>
    <row r="2640" spans="1:1" x14ac:dyDescent="0.25">
      <c r="A2640" t="s">
        <v>3746</v>
      </c>
    </row>
    <row r="2641" spans="1:1" x14ac:dyDescent="0.25">
      <c r="A2641" t="s">
        <v>519</v>
      </c>
    </row>
    <row r="2642" spans="1:1" x14ac:dyDescent="0.25">
      <c r="A2642" t="s">
        <v>5036</v>
      </c>
    </row>
    <row r="2643" spans="1:1" x14ac:dyDescent="0.25">
      <c r="A2643" t="s">
        <v>5759</v>
      </c>
    </row>
    <row r="2644" spans="1:1" x14ac:dyDescent="0.25">
      <c r="A2644" t="s">
        <v>1969</v>
      </c>
    </row>
    <row r="2645" spans="1:1" x14ac:dyDescent="0.25">
      <c r="A2645" t="s">
        <v>1738</v>
      </c>
    </row>
    <row r="2646" spans="1:1" x14ac:dyDescent="0.25">
      <c r="A2646" t="s">
        <v>868</v>
      </c>
    </row>
    <row r="2647" spans="1:1" x14ac:dyDescent="0.25">
      <c r="A2647" t="s">
        <v>458</v>
      </c>
    </row>
    <row r="2648" spans="1:1" x14ac:dyDescent="0.25">
      <c r="A2648" t="s">
        <v>210</v>
      </c>
    </row>
    <row r="2649" spans="1:1" x14ac:dyDescent="0.25">
      <c r="A2649" t="s">
        <v>1195</v>
      </c>
    </row>
    <row r="2650" spans="1:1" x14ac:dyDescent="0.25">
      <c r="A2650" t="s">
        <v>1720</v>
      </c>
    </row>
    <row r="2651" spans="1:1" x14ac:dyDescent="0.25">
      <c r="A2651" t="s">
        <v>1721</v>
      </c>
    </row>
    <row r="2652" spans="1:1" x14ac:dyDescent="0.25">
      <c r="A2652" t="s">
        <v>572</v>
      </c>
    </row>
    <row r="2653" spans="1:1" x14ac:dyDescent="0.25">
      <c r="A2653" t="s">
        <v>1864</v>
      </c>
    </row>
    <row r="2654" spans="1:1" x14ac:dyDescent="0.25">
      <c r="A2654" t="s">
        <v>3727</v>
      </c>
    </row>
    <row r="2655" spans="1:1" x14ac:dyDescent="0.25">
      <c r="A2655" t="s">
        <v>659</v>
      </c>
    </row>
    <row r="2656" spans="1:1" x14ac:dyDescent="0.25">
      <c r="A2656" t="s">
        <v>798</v>
      </c>
    </row>
    <row r="2657" spans="1:1" x14ac:dyDescent="0.25">
      <c r="A2657" t="s">
        <v>672</v>
      </c>
    </row>
    <row r="2658" spans="1:1" x14ac:dyDescent="0.25">
      <c r="A2658" t="s">
        <v>1322</v>
      </c>
    </row>
    <row r="2659" spans="1:1" x14ac:dyDescent="0.25">
      <c r="A2659" t="s">
        <v>4104</v>
      </c>
    </row>
    <row r="2660" spans="1:1" x14ac:dyDescent="0.25">
      <c r="A2660" t="s">
        <v>1203</v>
      </c>
    </row>
    <row r="2661" spans="1:1" x14ac:dyDescent="0.25">
      <c r="A2661" t="s">
        <v>5019</v>
      </c>
    </row>
    <row r="2662" spans="1:1" x14ac:dyDescent="0.25">
      <c r="A2662" t="s">
        <v>1910</v>
      </c>
    </row>
    <row r="2663" spans="1:1" x14ac:dyDescent="0.25">
      <c r="A2663" t="s">
        <v>1288</v>
      </c>
    </row>
    <row r="2664" spans="1:1" x14ac:dyDescent="0.25">
      <c r="A2664" t="s">
        <v>266</v>
      </c>
    </row>
    <row r="2665" spans="1:1" x14ac:dyDescent="0.25">
      <c r="A2665" t="s">
        <v>5253</v>
      </c>
    </row>
    <row r="2666" spans="1:1" x14ac:dyDescent="0.25">
      <c r="A2666" t="s">
        <v>503</v>
      </c>
    </row>
    <row r="2667" spans="1:1" x14ac:dyDescent="0.25">
      <c r="A2667" t="s">
        <v>3749</v>
      </c>
    </row>
    <row r="2668" spans="1:1" x14ac:dyDescent="0.25">
      <c r="A2668" t="s">
        <v>3742</v>
      </c>
    </row>
    <row r="2669" spans="1:1" x14ac:dyDescent="0.25">
      <c r="A2669" t="s">
        <v>215</v>
      </c>
    </row>
    <row r="2670" spans="1:1" x14ac:dyDescent="0.25">
      <c r="A2670" t="s">
        <v>1158</v>
      </c>
    </row>
    <row r="2671" spans="1:1" x14ac:dyDescent="0.25">
      <c r="A2671" t="s">
        <v>511</v>
      </c>
    </row>
    <row r="2672" spans="1:1" x14ac:dyDescent="0.25">
      <c r="A2672" t="s">
        <v>496</v>
      </c>
    </row>
    <row r="2673" spans="1:1" x14ac:dyDescent="0.25">
      <c r="A2673" t="s">
        <v>867</v>
      </c>
    </row>
    <row r="2674" spans="1:1" x14ac:dyDescent="0.25">
      <c r="A2674" t="s">
        <v>1443</v>
      </c>
    </row>
    <row r="2675" spans="1:1" x14ac:dyDescent="0.25">
      <c r="A2675" t="s">
        <v>3936</v>
      </c>
    </row>
    <row r="2676" spans="1:1" x14ac:dyDescent="0.25">
      <c r="A2676" t="s">
        <v>3361</v>
      </c>
    </row>
    <row r="2677" spans="1:1" x14ac:dyDescent="0.25">
      <c r="A2677" t="s">
        <v>1780</v>
      </c>
    </row>
    <row r="2678" spans="1:1" x14ac:dyDescent="0.25">
      <c r="A2678" t="s">
        <v>1794</v>
      </c>
    </row>
    <row r="2679" spans="1:1" x14ac:dyDescent="0.25">
      <c r="A2679" t="s">
        <v>1792</v>
      </c>
    </row>
    <row r="2680" spans="1:1" x14ac:dyDescent="0.25">
      <c r="A2680" t="s">
        <v>4065</v>
      </c>
    </row>
    <row r="2681" spans="1:1" x14ac:dyDescent="0.25">
      <c r="A2681" t="s">
        <v>1427</v>
      </c>
    </row>
    <row r="2682" spans="1:1" x14ac:dyDescent="0.25">
      <c r="A2682" t="s">
        <v>756</v>
      </c>
    </row>
    <row r="2683" spans="1:1" x14ac:dyDescent="0.25">
      <c r="A2683" t="s">
        <v>1444</v>
      </c>
    </row>
    <row r="2684" spans="1:1" x14ac:dyDescent="0.25">
      <c r="A2684" t="s">
        <v>3714</v>
      </c>
    </row>
    <row r="2685" spans="1:1" x14ac:dyDescent="0.25">
      <c r="A2685" t="s">
        <v>1403</v>
      </c>
    </row>
    <row r="2686" spans="1:1" x14ac:dyDescent="0.25">
      <c r="A2686" t="s">
        <v>267</v>
      </c>
    </row>
    <row r="2687" spans="1:1" x14ac:dyDescent="0.25">
      <c r="A2687" t="s">
        <v>3724</v>
      </c>
    </row>
    <row r="2688" spans="1:1" x14ac:dyDescent="0.25">
      <c r="A2688" t="s">
        <v>1509</v>
      </c>
    </row>
    <row r="2689" spans="1:1" x14ac:dyDescent="0.25">
      <c r="A2689" t="s">
        <v>3541</v>
      </c>
    </row>
    <row r="2690" spans="1:1" x14ac:dyDescent="0.25">
      <c r="A2690" t="s">
        <v>509</v>
      </c>
    </row>
    <row r="2691" spans="1:1" x14ac:dyDescent="0.25">
      <c r="A2691" t="s">
        <v>3282</v>
      </c>
    </row>
    <row r="2692" spans="1:1" x14ac:dyDescent="0.25">
      <c r="A2692" t="s">
        <v>5710</v>
      </c>
    </row>
    <row r="2693" spans="1:1" x14ac:dyDescent="0.25">
      <c r="A2693" t="s">
        <v>3696</v>
      </c>
    </row>
    <row r="2694" spans="1:1" x14ac:dyDescent="0.25">
      <c r="A2694" t="s">
        <v>862</v>
      </c>
    </row>
    <row r="2695" spans="1:1" x14ac:dyDescent="0.25">
      <c r="A2695" t="s">
        <v>3281</v>
      </c>
    </row>
    <row r="2696" spans="1:1" x14ac:dyDescent="0.25">
      <c r="A2696" t="s">
        <v>1439</v>
      </c>
    </row>
    <row r="2697" spans="1:1" x14ac:dyDescent="0.25">
      <c r="A2697" t="s">
        <v>3717</v>
      </c>
    </row>
    <row r="2698" spans="1:1" x14ac:dyDescent="0.25">
      <c r="A2698" t="s">
        <v>3243</v>
      </c>
    </row>
    <row r="2699" spans="1:1" x14ac:dyDescent="0.25">
      <c r="A2699" t="s">
        <v>1707</v>
      </c>
    </row>
    <row r="2700" spans="1:1" x14ac:dyDescent="0.25">
      <c r="A2700" t="s">
        <v>1708</v>
      </c>
    </row>
    <row r="2701" spans="1:1" x14ac:dyDescent="0.25">
      <c r="A2701" t="s">
        <v>652</v>
      </c>
    </row>
    <row r="2702" spans="1:1" x14ac:dyDescent="0.25">
      <c r="A2702" t="s">
        <v>4668</v>
      </c>
    </row>
    <row r="2703" spans="1:1" x14ac:dyDescent="0.25">
      <c r="A2703" t="s">
        <v>3351</v>
      </c>
    </row>
    <row r="2704" spans="1:1" x14ac:dyDescent="0.25">
      <c r="A2704" t="s">
        <v>5800</v>
      </c>
    </row>
    <row r="2705" spans="1:1" x14ac:dyDescent="0.25">
      <c r="A2705" t="s">
        <v>4100</v>
      </c>
    </row>
    <row r="2706" spans="1:1" x14ac:dyDescent="0.25">
      <c r="A2706" t="s">
        <v>4408</v>
      </c>
    </row>
    <row r="2707" spans="1:1" x14ac:dyDescent="0.25">
      <c r="A2707" t="s">
        <v>5015</v>
      </c>
    </row>
    <row r="2708" spans="1:1" x14ac:dyDescent="0.25">
      <c r="A2708" t="s">
        <v>1176</v>
      </c>
    </row>
    <row r="2709" spans="1:1" x14ac:dyDescent="0.25">
      <c r="A2709" t="s">
        <v>1069</v>
      </c>
    </row>
    <row r="2710" spans="1:1" x14ac:dyDescent="0.25">
      <c r="A2710" t="s">
        <v>1070</v>
      </c>
    </row>
    <row r="2711" spans="1:1" x14ac:dyDescent="0.25">
      <c r="A2711" t="s">
        <v>799</v>
      </c>
    </row>
    <row r="2712" spans="1:1" x14ac:dyDescent="0.25">
      <c r="A2712" t="s">
        <v>4315</v>
      </c>
    </row>
    <row r="2713" spans="1:1" x14ac:dyDescent="0.25">
      <c r="A2713" t="s">
        <v>4665</v>
      </c>
    </row>
    <row r="2714" spans="1:1" x14ac:dyDescent="0.25">
      <c r="A2714" t="s">
        <v>3237</v>
      </c>
    </row>
    <row r="2715" spans="1:1" x14ac:dyDescent="0.25">
      <c r="A2715" t="s">
        <v>1200</v>
      </c>
    </row>
    <row r="2716" spans="1:1" x14ac:dyDescent="0.25">
      <c r="A2716" t="s">
        <v>220</v>
      </c>
    </row>
    <row r="2717" spans="1:1" x14ac:dyDescent="0.25">
      <c r="A2717" t="s">
        <v>1965</v>
      </c>
    </row>
    <row r="2718" spans="1:1" x14ac:dyDescent="0.25">
      <c r="A2718" t="s">
        <v>160</v>
      </c>
    </row>
    <row r="2719" spans="1:1" x14ac:dyDescent="0.25">
      <c r="A2719" t="s">
        <v>5703</v>
      </c>
    </row>
    <row r="2720" spans="1:1" x14ac:dyDescent="0.25">
      <c r="A2720" t="s">
        <v>4746</v>
      </c>
    </row>
    <row r="2721" spans="1:1" x14ac:dyDescent="0.25">
      <c r="A2721" t="s">
        <v>1511</v>
      </c>
    </row>
    <row r="2722" spans="1:1" x14ac:dyDescent="0.25">
      <c r="A2722" t="s">
        <v>268</v>
      </c>
    </row>
    <row r="2723" spans="1:1" x14ac:dyDescent="0.25">
      <c r="A2723" t="s">
        <v>5716</v>
      </c>
    </row>
    <row r="2724" spans="1:1" x14ac:dyDescent="0.25">
      <c r="A2724" t="s">
        <v>755</v>
      </c>
    </row>
    <row r="2725" spans="1:1" x14ac:dyDescent="0.25">
      <c r="A2725" t="s">
        <v>3221</v>
      </c>
    </row>
    <row r="2726" spans="1:1" x14ac:dyDescent="0.25">
      <c r="A2726" t="s">
        <v>675</v>
      </c>
    </row>
    <row r="2727" spans="1:1" x14ac:dyDescent="0.25">
      <c r="A2727" t="s">
        <v>1798</v>
      </c>
    </row>
    <row r="2728" spans="1:1" x14ac:dyDescent="0.25">
      <c r="A2728" t="s">
        <v>3132</v>
      </c>
    </row>
    <row r="2729" spans="1:1" x14ac:dyDescent="0.25">
      <c r="A2729" t="s">
        <v>4317</v>
      </c>
    </row>
    <row r="2730" spans="1:1" x14ac:dyDescent="0.25">
      <c r="A2730" t="s">
        <v>3750</v>
      </c>
    </row>
    <row r="2731" spans="1:1" x14ac:dyDescent="0.25">
      <c r="A2731" t="s">
        <v>5808</v>
      </c>
    </row>
    <row r="2732" spans="1:1" x14ac:dyDescent="0.25">
      <c r="A2732" t="s">
        <v>5470</v>
      </c>
    </row>
    <row r="2733" spans="1:1" x14ac:dyDescent="0.25">
      <c r="A2733" t="s">
        <v>1737</v>
      </c>
    </row>
    <row r="2734" spans="1:1" x14ac:dyDescent="0.25">
      <c r="A2734" t="s">
        <v>984</v>
      </c>
    </row>
    <row r="2735" spans="1:1" x14ac:dyDescent="0.25">
      <c r="A2735" t="s">
        <v>269</v>
      </c>
    </row>
    <row r="2736" spans="1:1" x14ac:dyDescent="0.25">
      <c r="A2736" t="s">
        <v>348</v>
      </c>
    </row>
    <row r="2737" spans="1:1" x14ac:dyDescent="0.25">
      <c r="A2737" t="s">
        <v>5753</v>
      </c>
    </row>
    <row r="2738" spans="1:1" x14ac:dyDescent="0.25">
      <c r="A2738" t="s">
        <v>4069</v>
      </c>
    </row>
    <row r="2739" spans="1:1" x14ac:dyDescent="0.25">
      <c r="A2739" t="s">
        <v>860</v>
      </c>
    </row>
    <row r="2740" spans="1:1" x14ac:dyDescent="0.25">
      <c r="A2740" t="s">
        <v>4306</v>
      </c>
    </row>
    <row r="2741" spans="1:1" x14ac:dyDescent="0.25">
      <c r="A2741" t="s">
        <v>1178</v>
      </c>
    </row>
    <row r="2742" spans="1:1" x14ac:dyDescent="0.25">
      <c r="A2742" t="s">
        <v>277</v>
      </c>
    </row>
    <row r="2743" spans="1:1" x14ac:dyDescent="0.25">
      <c r="A2743" t="s">
        <v>318</v>
      </c>
    </row>
    <row r="2744" spans="1:1" x14ac:dyDescent="0.25">
      <c r="A2744" t="s">
        <v>3096</v>
      </c>
    </row>
    <row r="2745" spans="1:1" x14ac:dyDescent="0.25">
      <c r="A2745" t="s">
        <v>2506</v>
      </c>
    </row>
    <row r="2746" spans="1:1" x14ac:dyDescent="0.25">
      <c r="A2746" t="s">
        <v>2913</v>
      </c>
    </row>
    <row r="2747" spans="1:1" x14ac:dyDescent="0.25">
      <c r="A2747" t="s">
        <v>2721</v>
      </c>
    </row>
    <row r="2748" spans="1:1" x14ac:dyDescent="0.25">
      <c r="A2748" t="s">
        <v>2871</v>
      </c>
    </row>
    <row r="2749" spans="1:1" x14ac:dyDescent="0.25">
      <c r="A2749" t="s">
        <v>2889</v>
      </c>
    </row>
    <row r="2750" spans="1:1" x14ac:dyDescent="0.25">
      <c r="A2750" t="s">
        <v>5621</v>
      </c>
    </row>
    <row r="2751" spans="1:1" x14ac:dyDescent="0.25">
      <c r="A2751" t="s">
        <v>342</v>
      </c>
    </row>
    <row r="2752" spans="1:1" x14ac:dyDescent="0.25">
      <c r="A2752" t="s">
        <v>5957</v>
      </c>
    </row>
    <row r="2753" spans="1:1" x14ac:dyDescent="0.25">
      <c r="A2753" t="s">
        <v>5709</v>
      </c>
    </row>
    <row r="2754" spans="1:1" x14ac:dyDescent="0.25">
      <c r="A2754" t="s">
        <v>4139</v>
      </c>
    </row>
    <row r="2755" spans="1:1" x14ac:dyDescent="0.25">
      <c r="A2755" t="s">
        <v>4140</v>
      </c>
    </row>
    <row r="2756" spans="1:1" x14ac:dyDescent="0.25">
      <c r="A2756" t="s">
        <v>4263</v>
      </c>
    </row>
    <row r="2757" spans="1:1" x14ac:dyDescent="0.25">
      <c r="A2757" t="s">
        <v>2964</v>
      </c>
    </row>
    <row r="2758" spans="1:1" x14ac:dyDescent="0.25">
      <c r="A2758" t="s">
        <v>3037</v>
      </c>
    </row>
    <row r="2759" spans="1:1" x14ac:dyDescent="0.25">
      <c r="A2759" t="s">
        <v>2967</v>
      </c>
    </row>
    <row r="2760" spans="1:1" x14ac:dyDescent="0.25">
      <c r="A2760" t="s">
        <v>2966</v>
      </c>
    </row>
    <row r="2761" spans="1:1" x14ac:dyDescent="0.25">
      <c r="A2761" t="s">
        <v>5968</v>
      </c>
    </row>
    <row r="2762" spans="1:1" x14ac:dyDescent="0.25">
      <c r="A2762" t="s">
        <v>2879</v>
      </c>
    </row>
    <row r="2763" spans="1:1" x14ac:dyDescent="0.25">
      <c r="A2763" t="s">
        <v>2962</v>
      </c>
    </row>
    <row r="2764" spans="1:1" x14ac:dyDescent="0.25">
      <c r="A2764" t="s">
        <v>2915</v>
      </c>
    </row>
    <row r="2765" spans="1:1" x14ac:dyDescent="0.25">
      <c r="A2765" t="s">
        <v>2719</v>
      </c>
    </row>
    <row r="2766" spans="1:1" x14ac:dyDescent="0.25">
      <c r="A2766" t="s">
        <v>3175</v>
      </c>
    </row>
    <row r="2767" spans="1:1" x14ac:dyDescent="0.25">
      <c r="A2767" t="s">
        <v>2959</v>
      </c>
    </row>
    <row r="2768" spans="1:1" x14ac:dyDescent="0.25">
      <c r="A2768" t="s">
        <v>3795</v>
      </c>
    </row>
    <row r="2769" spans="1:1" x14ac:dyDescent="0.25">
      <c r="A2769" t="s">
        <v>582</v>
      </c>
    </row>
    <row r="2770" spans="1:1" x14ac:dyDescent="0.25">
      <c r="A2770" t="s">
        <v>2869</v>
      </c>
    </row>
    <row r="2771" spans="1:1" x14ac:dyDescent="0.25">
      <c r="A2771" t="s">
        <v>2849</v>
      </c>
    </row>
    <row r="2772" spans="1:1" x14ac:dyDescent="0.25">
      <c r="A2772" t="s">
        <v>2553</v>
      </c>
    </row>
    <row r="2773" spans="1:1" x14ac:dyDescent="0.25">
      <c r="A2773" t="s">
        <v>1205</v>
      </c>
    </row>
    <row r="2774" spans="1:1" x14ac:dyDescent="0.25">
      <c r="A2774" t="s">
        <v>3362</v>
      </c>
    </row>
    <row r="2775" spans="1:1" x14ac:dyDescent="0.25">
      <c r="A2775" t="s">
        <v>1727</v>
      </c>
    </row>
    <row r="2776" spans="1:1" x14ac:dyDescent="0.25">
      <c r="A2776" t="s">
        <v>4771</v>
      </c>
    </row>
    <row r="2777" spans="1:1" x14ac:dyDescent="0.25">
      <c r="A2777" t="s">
        <v>4574</v>
      </c>
    </row>
    <row r="2778" spans="1:1" x14ac:dyDescent="0.25">
      <c r="A2778" t="s">
        <v>371</v>
      </c>
    </row>
    <row r="2779" spans="1:1" x14ac:dyDescent="0.25">
      <c r="A2779" t="s">
        <v>655</v>
      </c>
    </row>
    <row r="2780" spans="1:1" x14ac:dyDescent="0.25">
      <c r="A2780" t="s">
        <v>3594</v>
      </c>
    </row>
    <row r="2781" spans="1:1" x14ac:dyDescent="0.25">
      <c r="A2781" t="s">
        <v>3651</v>
      </c>
    </row>
    <row r="2782" spans="1:1" x14ac:dyDescent="0.25">
      <c r="A2782" t="s">
        <v>4626</v>
      </c>
    </row>
    <row r="2783" spans="1:1" x14ac:dyDescent="0.25">
      <c r="A2783" t="s">
        <v>4625</v>
      </c>
    </row>
    <row r="2784" spans="1:1" x14ac:dyDescent="0.25">
      <c r="A2784" t="s">
        <v>3652</v>
      </c>
    </row>
    <row r="2785" spans="1:1" x14ac:dyDescent="0.25">
      <c r="A2785" t="s">
        <v>3653</v>
      </c>
    </row>
    <row r="2786" spans="1:1" x14ac:dyDescent="0.25">
      <c r="A2786" t="s">
        <v>320</v>
      </c>
    </row>
    <row r="2787" spans="1:1" x14ac:dyDescent="0.25">
      <c r="A2787" t="s">
        <v>5222</v>
      </c>
    </row>
    <row r="2788" spans="1:1" x14ac:dyDescent="0.25">
      <c r="A2788" t="s">
        <v>4624</v>
      </c>
    </row>
    <row r="2789" spans="1:1" x14ac:dyDescent="0.25">
      <c r="A2789" t="s">
        <v>5226</v>
      </c>
    </row>
    <row r="2790" spans="1:1" x14ac:dyDescent="0.25">
      <c r="A2790" t="s">
        <v>4623</v>
      </c>
    </row>
    <row r="2791" spans="1:1" x14ac:dyDescent="0.25">
      <c r="A2791" t="s">
        <v>5225</v>
      </c>
    </row>
    <row r="2792" spans="1:1" x14ac:dyDescent="0.25">
      <c r="A2792" t="s">
        <v>3691</v>
      </c>
    </row>
    <row r="2793" spans="1:1" x14ac:dyDescent="0.25">
      <c r="A2793" t="s">
        <v>3533</v>
      </c>
    </row>
    <row r="2794" spans="1:1" x14ac:dyDescent="0.25">
      <c r="A2794" t="s">
        <v>3532</v>
      </c>
    </row>
    <row r="2795" spans="1:1" x14ac:dyDescent="0.25">
      <c r="A2795" t="s">
        <v>4966</v>
      </c>
    </row>
    <row r="2796" spans="1:1" x14ac:dyDescent="0.25">
      <c r="A2796" t="s">
        <v>2850</v>
      </c>
    </row>
    <row r="2797" spans="1:1" x14ac:dyDescent="0.25">
      <c r="A2797" t="s">
        <v>2904</v>
      </c>
    </row>
    <row r="2798" spans="1:1" x14ac:dyDescent="0.25">
      <c r="A2798" t="s">
        <v>2894</v>
      </c>
    </row>
    <row r="2799" spans="1:1" x14ac:dyDescent="0.25">
      <c r="A2799" t="s">
        <v>3026</v>
      </c>
    </row>
    <row r="2800" spans="1:1" x14ac:dyDescent="0.25">
      <c r="A2800" t="s">
        <v>2723</v>
      </c>
    </row>
    <row r="2801" spans="1:1" x14ac:dyDescent="0.25">
      <c r="A2801" t="s">
        <v>2950</v>
      </c>
    </row>
    <row r="2802" spans="1:1" x14ac:dyDescent="0.25">
      <c r="A2802" t="s">
        <v>3111</v>
      </c>
    </row>
    <row r="2803" spans="1:1" x14ac:dyDescent="0.25">
      <c r="A2803" t="s">
        <v>3114</v>
      </c>
    </row>
    <row r="2804" spans="1:1" x14ac:dyDescent="0.25">
      <c r="A2804" t="s">
        <v>3115</v>
      </c>
    </row>
    <row r="2805" spans="1:1" x14ac:dyDescent="0.25">
      <c r="A2805" t="s">
        <v>3112</v>
      </c>
    </row>
    <row r="2806" spans="1:1" x14ac:dyDescent="0.25">
      <c r="A2806" t="s">
        <v>2905</v>
      </c>
    </row>
    <row r="2807" spans="1:1" x14ac:dyDescent="0.25">
      <c r="A2807" t="s">
        <v>2942</v>
      </c>
    </row>
    <row r="2808" spans="1:1" x14ac:dyDescent="0.25">
      <c r="A2808" t="s">
        <v>4589</v>
      </c>
    </row>
    <row r="2809" spans="1:1" x14ac:dyDescent="0.25">
      <c r="A2809" t="s">
        <v>3928</v>
      </c>
    </row>
    <row r="2810" spans="1:1" x14ac:dyDescent="0.25">
      <c r="A2810" t="s">
        <v>4595</v>
      </c>
    </row>
    <row r="2811" spans="1:1" x14ac:dyDescent="0.25">
      <c r="A2811" t="s">
        <v>3078</v>
      </c>
    </row>
    <row r="2812" spans="1:1" x14ac:dyDescent="0.25">
      <c r="A2812" t="s">
        <v>3099</v>
      </c>
    </row>
    <row r="2813" spans="1:1" x14ac:dyDescent="0.25">
      <c r="A2813" t="s">
        <v>4592</v>
      </c>
    </row>
    <row r="2814" spans="1:1" x14ac:dyDescent="0.25">
      <c r="A2814" t="s">
        <v>4593</v>
      </c>
    </row>
    <row r="2815" spans="1:1" x14ac:dyDescent="0.25">
      <c r="A2815" t="s">
        <v>3074</v>
      </c>
    </row>
    <row r="2816" spans="1:1" x14ac:dyDescent="0.25">
      <c r="A2816" t="s">
        <v>3073</v>
      </c>
    </row>
    <row r="2817" spans="1:1" x14ac:dyDescent="0.25">
      <c r="A2817" t="s">
        <v>4596</v>
      </c>
    </row>
    <row r="2818" spans="1:1" x14ac:dyDescent="0.25">
      <c r="A2818" t="s">
        <v>4594</v>
      </c>
    </row>
    <row r="2819" spans="1:1" x14ac:dyDescent="0.25">
      <c r="A2819" t="s">
        <v>3067</v>
      </c>
    </row>
    <row r="2820" spans="1:1" x14ac:dyDescent="0.25">
      <c r="A2820" t="s">
        <v>3097</v>
      </c>
    </row>
    <row r="2821" spans="1:1" x14ac:dyDescent="0.25">
      <c r="A2821" t="s">
        <v>3075</v>
      </c>
    </row>
    <row r="2822" spans="1:1" x14ac:dyDescent="0.25">
      <c r="A2822" t="s">
        <v>4590</v>
      </c>
    </row>
    <row r="2823" spans="1:1" x14ac:dyDescent="0.25">
      <c r="A2823" t="s">
        <v>4602</v>
      </c>
    </row>
    <row r="2824" spans="1:1" x14ac:dyDescent="0.25">
      <c r="A2824" t="s">
        <v>4603</v>
      </c>
    </row>
    <row r="2825" spans="1:1" x14ac:dyDescent="0.25">
      <c r="A2825" t="s">
        <v>4605</v>
      </c>
    </row>
    <row r="2826" spans="1:1" x14ac:dyDescent="0.25">
      <c r="A2826" t="s">
        <v>4591</v>
      </c>
    </row>
    <row r="2827" spans="1:1" x14ac:dyDescent="0.25">
      <c r="A2827" t="s">
        <v>4604</v>
      </c>
    </row>
    <row r="2828" spans="1:1" x14ac:dyDescent="0.25">
      <c r="A2828" t="s">
        <v>3081</v>
      </c>
    </row>
    <row r="2829" spans="1:1" x14ac:dyDescent="0.25">
      <c r="A2829" t="s">
        <v>3082</v>
      </c>
    </row>
    <row r="2830" spans="1:1" x14ac:dyDescent="0.25">
      <c r="A2830" t="s">
        <v>3061</v>
      </c>
    </row>
    <row r="2831" spans="1:1" x14ac:dyDescent="0.25">
      <c r="A2831" t="s">
        <v>3058</v>
      </c>
    </row>
    <row r="2832" spans="1:1" x14ac:dyDescent="0.25">
      <c r="A2832" t="s">
        <v>3076</v>
      </c>
    </row>
    <row r="2833" spans="1:1" x14ac:dyDescent="0.25">
      <c r="A2833" t="s">
        <v>3929</v>
      </c>
    </row>
    <row r="2834" spans="1:1" x14ac:dyDescent="0.25">
      <c r="A2834" t="s">
        <v>3077</v>
      </c>
    </row>
    <row r="2835" spans="1:1" x14ac:dyDescent="0.25">
      <c r="A2835" t="s">
        <v>4527</v>
      </c>
    </row>
    <row r="2836" spans="1:1" x14ac:dyDescent="0.25">
      <c r="A2836" t="s">
        <v>108</v>
      </c>
    </row>
    <row r="2837" spans="1:1" x14ac:dyDescent="0.25">
      <c r="A2837" t="s">
        <v>129</v>
      </c>
    </row>
    <row r="2838" spans="1:1" x14ac:dyDescent="0.25">
      <c r="A2838" t="s">
        <v>4640</v>
      </c>
    </row>
    <row r="2839" spans="1:1" x14ac:dyDescent="0.25">
      <c r="A2839" t="s">
        <v>4008</v>
      </c>
    </row>
    <row r="2840" spans="1:1" x14ac:dyDescent="0.25">
      <c r="A2840" t="s">
        <v>91</v>
      </c>
    </row>
    <row r="2841" spans="1:1" x14ac:dyDescent="0.25">
      <c r="A2841" t="s">
        <v>4673</v>
      </c>
    </row>
    <row r="2842" spans="1:1" x14ac:dyDescent="0.25">
      <c r="A2842" t="s">
        <v>4772</v>
      </c>
    </row>
    <row r="2843" spans="1:1" x14ac:dyDescent="0.25">
      <c r="A2843" t="s">
        <v>4778</v>
      </c>
    </row>
    <row r="2844" spans="1:1" x14ac:dyDescent="0.25">
      <c r="A2844" t="s">
        <v>1782</v>
      </c>
    </row>
    <row r="2845" spans="1:1" x14ac:dyDescent="0.25">
      <c r="A2845" t="s">
        <v>4770</v>
      </c>
    </row>
    <row r="2846" spans="1:1" x14ac:dyDescent="0.25">
      <c r="A2846" t="s">
        <v>4402</v>
      </c>
    </row>
    <row r="2847" spans="1:1" x14ac:dyDescent="0.25">
      <c r="A2847" t="s">
        <v>4779</v>
      </c>
    </row>
    <row r="2848" spans="1:1" x14ac:dyDescent="0.25">
      <c r="A2848" t="s">
        <v>4773</v>
      </c>
    </row>
    <row r="2849" spans="1:1" x14ac:dyDescent="0.25">
      <c r="A2849" t="s">
        <v>4403</v>
      </c>
    </row>
    <row r="2850" spans="1:1" x14ac:dyDescent="0.25">
      <c r="A2850" t="s">
        <v>4780</v>
      </c>
    </row>
    <row r="2851" spans="1:1" x14ac:dyDescent="0.25">
      <c r="A2851" t="s">
        <v>4775</v>
      </c>
    </row>
    <row r="2852" spans="1:1" x14ac:dyDescent="0.25">
      <c r="A2852" t="s">
        <v>1797</v>
      </c>
    </row>
    <row r="2853" spans="1:1" x14ac:dyDescent="0.25">
      <c r="A2853" t="s">
        <v>4781</v>
      </c>
    </row>
    <row r="2854" spans="1:1" x14ac:dyDescent="0.25">
      <c r="A2854" t="s">
        <v>4774</v>
      </c>
    </row>
    <row r="2855" spans="1:1" x14ac:dyDescent="0.25">
      <c r="A2855" t="s">
        <v>4782</v>
      </c>
    </row>
    <row r="2856" spans="1:1" x14ac:dyDescent="0.25">
      <c r="A2856" t="s">
        <v>4777</v>
      </c>
    </row>
    <row r="2857" spans="1:1" x14ac:dyDescent="0.25">
      <c r="A2857" t="s">
        <v>4404</v>
      </c>
    </row>
    <row r="2858" spans="1:1" x14ac:dyDescent="0.25">
      <c r="A2858" t="s">
        <v>4776</v>
      </c>
    </row>
    <row r="2859" spans="1:1" x14ac:dyDescent="0.25">
      <c r="A2859" t="s">
        <v>1783</v>
      </c>
    </row>
    <row r="2860" spans="1:1" x14ac:dyDescent="0.25">
      <c r="A2860" t="s">
        <v>1786</v>
      </c>
    </row>
    <row r="2861" spans="1:1" x14ac:dyDescent="0.25">
      <c r="A2861" t="s">
        <v>2931</v>
      </c>
    </row>
    <row r="2862" spans="1:1" x14ac:dyDescent="0.25">
      <c r="A2862" t="s">
        <v>1566</v>
      </c>
    </row>
    <row r="2863" spans="1:1" x14ac:dyDescent="0.25">
      <c r="A2863" t="s">
        <v>1546</v>
      </c>
    </row>
    <row r="2864" spans="1:1" x14ac:dyDescent="0.25">
      <c r="A2864" t="s">
        <v>1565</v>
      </c>
    </row>
    <row r="2865" spans="1:1" x14ac:dyDescent="0.25">
      <c r="A2865" t="s">
        <v>3787</v>
      </c>
    </row>
    <row r="2866" spans="1:1" x14ac:dyDescent="0.25">
      <c r="A2866" t="s">
        <v>5148</v>
      </c>
    </row>
    <row r="2867" spans="1:1" x14ac:dyDescent="0.25">
      <c r="A2867" t="s">
        <v>1547</v>
      </c>
    </row>
    <row r="2868" spans="1:1" x14ac:dyDescent="0.25">
      <c r="A2868" t="s">
        <v>1216</v>
      </c>
    </row>
    <row r="2869" spans="1:1" x14ac:dyDescent="0.25">
      <c r="A2869" t="s">
        <v>4271</v>
      </c>
    </row>
    <row r="2870" spans="1:1" x14ac:dyDescent="0.25">
      <c r="A2870" t="s">
        <v>2926</v>
      </c>
    </row>
    <row r="2871" spans="1:1" x14ac:dyDescent="0.25">
      <c r="A2871" t="s">
        <v>4497</v>
      </c>
    </row>
    <row r="2872" spans="1:1" x14ac:dyDescent="0.25">
      <c r="A2872" t="s">
        <v>2580</v>
      </c>
    </row>
    <row r="2873" spans="1:1" x14ac:dyDescent="0.25">
      <c r="A2873" t="s">
        <v>5963</v>
      </c>
    </row>
    <row r="2874" spans="1:1" x14ac:dyDescent="0.25">
      <c r="A2874" t="s">
        <v>245</v>
      </c>
    </row>
    <row r="2875" spans="1:1" x14ac:dyDescent="0.25">
      <c r="A2875" t="s">
        <v>741</v>
      </c>
    </row>
    <row r="2876" spans="1:1" x14ac:dyDescent="0.25">
      <c r="A2876" t="s">
        <v>744</v>
      </c>
    </row>
    <row r="2877" spans="1:1" x14ac:dyDescent="0.25">
      <c r="A2877" t="s">
        <v>721</v>
      </c>
    </row>
    <row r="2878" spans="1:1" x14ac:dyDescent="0.25">
      <c r="A2878" t="s">
        <v>925</v>
      </c>
    </row>
    <row r="2879" spans="1:1" x14ac:dyDescent="0.25">
      <c r="A2879" t="s">
        <v>4396</v>
      </c>
    </row>
    <row r="2880" spans="1:1" x14ac:dyDescent="0.25">
      <c r="A2880" t="s">
        <v>4895</v>
      </c>
    </row>
    <row r="2881" spans="1:1" x14ac:dyDescent="0.25">
      <c r="A2881" t="s">
        <v>5701</v>
      </c>
    </row>
    <row r="2882" spans="1:1" x14ac:dyDescent="0.25">
      <c r="A2882" t="s">
        <v>2669</v>
      </c>
    </row>
    <row r="2883" spans="1:1" x14ac:dyDescent="0.25">
      <c r="A2883" t="s">
        <v>4376</v>
      </c>
    </row>
    <row r="2884" spans="1:1" x14ac:dyDescent="0.25">
      <c r="A2884" t="s">
        <v>3094</v>
      </c>
    </row>
    <row r="2885" spans="1:1" x14ac:dyDescent="0.25">
      <c r="A2885" t="s">
        <v>5964</v>
      </c>
    </row>
    <row r="2886" spans="1:1" x14ac:dyDescent="0.25">
      <c r="A2886" t="s">
        <v>1839</v>
      </c>
    </row>
    <row r="2887" spans="1:1" x14ac:dyDescent="0.25">
      <c r="A2887" t="s">
        <v>624</v>
      </c>
    </row>
    <row r="2888" spans="1:1" x14ac:dyDescent="0.25">
      <c r="A2888" t="s">
        <v>1614</v>
      </c>
    </row>
    <row r="2889" spans="1:1" x14ac:dyDescent="0.25">
      <c r="A2889" t="s">
        <v>5486</v>
      </c>
    </row>
    <row r="2890" spans="1:1" x14ac:dyDescent="0.25">
      <c r="A2890" t="s">
        <v>84</v>
      </c>
    </row>
    <row r="2891" spans="1:1" x14ac:dyDescent="0.25">
      <c r="A2891" t="s">
        <v>3259</v>
      </c>
    </row>
    <row r="2892" spans="1:1" x14ac:dyDescent="0.25">
      <c r="A2892" t="s">
        <v>3684</v>
      </c>
    </row>
    <row r="2893" spans="1:1" x14ac:dyDescent="0.25">
      <c r="A2893" t="s">
        <v>4674</v>
      </c>
    </row>
    <row r="2894" spans="1:1" x14ac:dyDescent="0.25">
      <c r="A2894" t="s">
        <v>2796</v>
      </c>
    </row>
    <row r="2895" spans="1:1" x14ac:dyDescent="0.25">
      <c r="A2895" t="s">
        <v>3899</v>
      </c>
    </row>
    <row r="2896" spans="1:1" x14ac:dyDescent="0.25">
      <c r="A2896" t="s">
        <v>3496</v>
      </c>
    </row>
    <row r="2897" spans="1:1" x14ac:dyDescent="0.25">
      <c r="A2897" t="s">
        <v>69</v>
      </c>
    </row>
    <row r="2898" spans="1:1" x14ac:dyDescent="0.25">
      <c r="A2898" t="s">
        <v>311</v>
      </c>
    </row>
    <row r="2899" spans="1:1" x14ac:dyDescent="0.25">
      <c r="A2899" t="s">
        <v>118</v>
      </c>
    </row>
    <row r="2900" spans="1:1" x14ac:dyDescent="0.25">
      <c r="A2900" t="s">
        <v>1461</v>
      </c>
    </row>
    <row r="2901" spans="1:1" x14ac:dyDescent="0.25">
      <c r="A2901" t="s">
        <v>3712</v>
      </c>
    </row>
    <row r="2902" spans="1:1" x14ac:dyDescent="0.25">
      <c r="A2902" t="s">
        <v>3628</v>
      </c>
    </row>
    <row r="2903" spans="1:1" x14ac:dyDescent="0.25">
      <c r="A2903" t="s">
        <v>5746</v>
      </c>
    </row>
    <row r="2904" spans="1:1" x14ac:dyDescent="0.25">
      <c r="A2904" t="s">
        <v>217</v>
      </c>
    </row>
    <row r="2905" spans="1:1" x14ac:dyDescent="0.25">
      <c r="A2905" t="s">
        <v>3601</v>
      </c>
    </row>
    <row r="2906" spans="1:1" x14ac:dyDescent="0.25">
      <c r="A2906" t="s">
        <v>223</v>
      </c>
    </row>
    <row r="2907" spans="1:1" x14ac:dyDescent="0.25">
      <c r="A2907" t="s">
        <v>95</v>
      </c>
    </row>
    <row r="2908" spans="1:1" x14ac:dyDescent="0.25">
      <c r="A2908" t="s">
        <v>62</v>
      </c>
    </row>
    <row r="2909" spans="1:1" x14ac:dyDescent="0.25">
      <c r="A2909" t="s">
        <v>3931</v>
      </c>
    </row>
    <row r="2910" spans="1:1" x14ac:dyDescent="0.25">
      <c r="A2910" t="s">
        <v>3157</v>
      </c>
    </row>
    <row r="2911" spans="1:1" x14ac:dyDescent="0.25">
      <c r="A2911" t="s">
        <v>3110</v>
      </c>
    </row>
    <row r="2912" spans="1:1" x14ac:dyDescent="0.25">
      <c r="A2912" t="s">
        <v>3120</v>
      </c>
    </row>
    <row r="2913" spans="1:1" x14ac:dyDescent="0.25">
      <c r="A2913" t="s">
        <v>3107</v>
      </c>
    </row>
    <row r="2914" spans="1:1" x14ac:dyDescent="0.25">
      <c r="A2914" t="s">
        <v>3121</v>
      </c>
    </row>
    <row r="2915" spans="1:1" x14ac:dyDescent="0.25">
      <c r="A2915" t="s">
        <v>3089</v>
      </c>
    </row>
    <row r="2916" spans="1:1" x14ac:dyDescent="0.25">
      <c r="A2916" t="s">
        <v>3083</v>
      </c>
    </row>
    <row r="2917" spans="1:1" x14ac:dyDescent="0.25">
      <c r="A2917" t="s">
        <v>3088</v>
      </c>
    </row>
    <row r="2918" spans="1:1" x14ac:dyDescent="0.25">
      <c r="A2918" t="s">
        <v>3087</v>
      </c>
    </row>
    <row r="2919" spans="1:1" x14ac:dyDescent="0.25">
      <c r="A2919" t="s">
        <v>3130</v>
      </c>
    </row>
    <row r="2920" spans="1:1" x14ac:dyDescent="0.25">
      <c r="A2920" t="s">
        <v>4585</v>
      </c>
    </row>
    <row r="2921" spans="1:1" x14ac:dyDescent="0.25">
      <c r="A2921" t="s">
        <v>4577</v>
      </c>
    </row>
    <row r="2922" spans="1:1" x14ac:dyDescent="0.25">
      <c r="A2922" t="s">
        <v>4582</v>
      </c>
    </row>
    <row r="2923" spans="1:1" x14ac:dyDescent="0.25">
      <c r="A2923" t="s">
        <v>4584</v>
      </c>
    </row>
    <row r="2924" spans="1:1" x14ac:dyDescent="0.25">
      <c r="A2924" t="s">
        <v>4586</v>
      </c>
    </row>
    <row r="2925" spans="1:1" x14ac:dyDescent="0.25">
      <c r="A2925" t="s">
        <v>4583</v>
      </c>
    </row>
    <row r="2926" spans="1:1" x14ac:dyDescent="0.25">
      <c r="A2926" t="s">
        <v>4579</v>
      </c>
    </row>
    <row r="2927" spans="1:1" x14ac:dyDescent="0.25">
      <c r="A2927" t="s">
        <v>4581</v>
      </c>
    </row>
    <row r="2928" spans="1:1" x14ac:dyDescent="0.25">
      <c r="A2928" t="s">
        <v>4578</v>
      </c>
    </row>
    <row r="2929" spans="1:1" x14ac:dyDescent="0.25">
      <c r="A2929" t="s">
        <v>4580</v>
      </c>
    </row>
    <row r="2930" spans="1:1" x14ac:dyDescent="0.25">
      <c r="A2930" t="s">
        <v>4930</v>
      </c>
    </row>
    <row r="2931" spans="1:1" x14ac:dyDescent="0.25">
      <c r="A2931" t="s">
        <v>3084</v>
      </c>
    </row>
    <row r="2932" spans="1:1" x14ac:dyDescent="0.25">
      <c r="A2932" t="s">
        <v>2256</v>
      </c>
    </row>
    <row r="2933" spans="1:1" x14ac:dyDescent="0.25">
      <c r="A2933" t="s">
        <v>2951</v>
      </c>
    </row>
    <row r="2934" spans="1:1" x14ac:dyDescent="0.25">
      <c r="A2934" t="s">
        <v>4569</v>
      </c>
    </row>
    <row r="2935" spans="1:1" x14ac:dyDescent="0.25">
      <c r="A2935" t="s">
        <v>2347</v>
      </c>
    </row>
    <row r="2936" spans="1:1" x14ac:dyDescent="0.25">
      <c r="A2936" t="s">
        <v>3421</v>
      </c>
    </row>
    <row r="2937" spans="1:1" x14ac:dyDescent="0.25">
      <c r="A2937" t="s">
        <v>5956</v>
      </c>
    </row>
    <row r="2938" spans="1:1" x14ac:dyDescent="0.25">
      <c r="A2938" t="s">
        <v>3036</v>
      </c>
    </row>
    <row r="2939" spans="1:1" x14ac:dyDescent="0.25">
      <c r="A2939" t="s">
        <v>5103</v>
      </c>
    </row>
    <row r="2940" spans="1:1" x14ac:dyDescent="0.25">
      <c r="A2940" t="s">
        <v>4834</v>
      </c>
    </row>
    <row r="2941" spans="1:1" x14ac:dyDescent="0.25">
      <c r="A2941" t="s">
        <v>2259</v>
      </c>
    </row>
    <row r="2942" spans="1:1" x14ac:dyDescent="0.25">
      <c r="A2942" t="s">
        <v>4588</v>
      </c>
    </row>
    <row r="2943" spans="1:1" x14ac:dyDescent="0.25">
      <c r="A2943" t="s">
        <v>3735</v>
      </c>
    </row>
    <row r="2944" spans="1:1" x14ac:dyDescent="0.25">
      <c r="A2944" t="s">
        <v>4471</v>
      </c>
    </row>
    <row r="2945" spans="1:1" x14ac:dyDescent="0.25">
      <c r="A2945" t="s">
        <v>2670</v>
      </c>
    </row>
    <row r="2946" spans="1:1" x14ac:dyDescent="0.25">
      <c r="A2946" t="s">
        <v>5548</v>
      </c>
    </row>
    <row r="2947" spans="1:1" x14ac:dyDescent="0.25">
      <c r="A2947" t="s">
        <v>5411</v>
      </c>
    </row>
    <row r="2948" spans="1:1" x14ac:dyDescent="0.25">
      <c r="A2948" t="s">
        <v>1607</v>
      </c>
    </row>
    <row r="2949" spans="1:1" x14ac:dyDescent="0.25">
      <c r="A2949" t="s">
        <v>3345</v>
      </c>
    </row>
    <row r="2950" spans="1:1" x14ac:dyDescent="0.25">
      <c r="A2950" t="s">
        <v>5307</v>
      </c>
    </row>
    <row r="2951" spans="1:1" x14ac:dyDescent="0.25">
      <c r="A2951" t="s">
        <v>2971</v>
      </c>
    </row>
    <row r="2952" spans="1:1" x14ac:dyDescent="0.25">
      <c r="A2952" t="s">
        <v>5347</v>
      </c>
    </row>
    <row r="2953" spans="1:1" x14ac:dyDescent="0.25">
      <c r="A2953" t="s">
        <v>1466</v>
      </c>
    </row>
    <row r="2954" spans="1:1" x14ac:dyDescent="0.25">
      <c r="A2954" t="s">
        <v>1467</v>
      </c>
    </row>
    <row r="2955" spans="1:1" x14ac:dyDescent="0.25">
      <c r="A2955" t="s">
        <v>1452</v>
      </c>
    </row>
    <row r="2956" spans="1:1" x14ac:dyDescent="0.25">
      <c r="A2956" t="s">
        <v>3711</v>
      </c>
    </row>
    <row r="2957" spans="1:1" x14ac:dyDescent="0.25">
      <c r="A2957" t="s">
        <v>1468</v>
      </c>
    </row>
    <row r="2958" spans="1:1" x14ac:dyDescent="0.25">
      <c r="A2958" t="s">
        <v>1442</v>
      </c>
    </row>
    <row r="2959" spans="1:1" x14ac:dyDescent="0.25">
      <c r="A2959" t="s">
        <v>1465</v>
      </c>
    </row>
    <row r="2960" spans="1:1" x14ac:dyDescent="0.25">
      <c r="A2960" t="s">
        <v>3338</v>
      </c>
    </row>
    <row r="2961" spans="1:1" x14ac:dyDescent="0.25">
      <c r="A2961" t="s">
        <v>3306</v>
      </c>
    </row>
    <row r="2962" spans="1:1" x14ac:dyDescent="0.25">
      <c r="A2962" t="s">
        <v>3305</v>
      </c>
    </row>
    <row r="2963" spans="1:1" x14ac:dyDescent="0.25">
      <c r="A2963" t="s">
        <v>5884</v>
      </c>
    </row>
    <row r="2964" spans="1:1" x14ac:dyDescent="0.25">
      <c r="A2964" t="s">
        <v>3288</v>
      </c>
    </row>
    <row r="2965" spans="1:1" x14ac:dyDescent="0.25">
      <c r="A2965" t="s">
        <v>4502</v>
      </c>
    </row>
    <row r="2966" spans="1:1" x14ac:dyDescent="0.25">
      <c r="A2966" t="s">
        <v>4500</v>
      </c>
    </row>
    <row r="2967" spans="1:1" x14ac:dyDescent="0.25">
      <c r="A2967" t="s">
        <v>3287</v>
      </c>
    </row>
    <row r="2968" spans="1:1" x14ac:dyDescent="0.25">
      <c r="A2968" t="s">
        <v>1148</v>
      </c>
    </row>
    <row r="2969" spans="1:1" x14ac:dyDescent="0.25">
      <c r="A2969" t="s">
        <v>3341</v>
      </c>
    </row>
    <row r="2970" spans="1:1" x14ac:dyDescent="0.25">
      <c r="A2970" t="s">
        <v>3303</v>
      </c>
    </row>
    <row r="2971" spans="1:1" x14ac:dyDescent="0.25">
      <c r="A2971" t="s">
        <v>5333</v>
      </c>
    </row>
    <row r="2972" spans="1:1" x14ac:dyDescent="0.25">
      <c r="A2972" t="s">
        <v>5695</v>
      </c>
    </row>
    <row r="2973" spans="1:1" x14ac:dyDescent="0.25">
      <c r="A2973" t="s">
        <v>4443</v>
      </c>
    </row>
    <row r="2974" spans="1:1" x14ac:dyDescent="0.25">
      <c r="A2974" t="s">
        <v>3294</v>
      </c>
    </row>
    <row r="2975" spans="1:1" x14ac:dyDescent="0.25">
      <c r="A2975" t="s">
        <v>4089</v>
      </c>
    </row>
    <row r="2976" spans="1:1" x14ac:dyDescent="0.25">
      <c r="A2976" t="s">
        <v>3291</v>
      </c>
    </row>
    <row r="2977" spans="1:1" x14ac:dyDescent="0.25">
      <c r="A2977" t="s">
        <v>3295</v>
      </c>
    </row>
    <row r="2978" spans="1:1" x14ac:dyDescent="0.25">
      <c r="A2978" t="s">
        <v>3293</v>
      </c>
    </row>
    <row r="2979" spans="1:1" x14ac:dyDescent="0.25">
      <c r="A2979" t="s">
        <v>3296</v>
      </c>
    </row>
    <row r="2980" spans="1:1" x14ac:dyDescent="0.25">
      <c r="A2980" t="s">
        <v>3292</v>
      </c>
    </row>
    <row r="2981" spans="1:1" x14ac:dyDescent="0.25">
      <c r="A2981" t="s">
        <v>3190</v>
      </c>
    </row>
    <row r="2982" spans="1:1" x14ac:dyDescent="0.25">
      <c r="A2982" t="s">
        <v>5433</v>
      </c>
    </row>
    <row r="2983" spans="1:1" x14ac:dyDescent="0.25">
      <c r="A2983" t="s">
        <v>3191</v>
      </c>
    </row>
    <row r="2984" spans="1:1" x14ac:dyDescent="0.25">
      <c r="A2984" t="s">
        <v>3315</v>
      </c>
    </row>
    <row r="2985" spans="1:1" x14ac:dyDescent="0.25">
      <c r="A2985" t="s">
        <v>3530</v>
      </c>
    </row>
    <row r="2986" spans="1:1" x14ac:dyDescent="0.25">
      <c r="A2986" t="s">
        <v>3297</v>
      </c>
    </row>
    <row r="2987" spans="1:1" x14ac:dyDescent="0.25">
      <c r="A2987" t="s">
        <v>3307</v>
      </c>
    </row>
    <row r="2988" spans="1:1" x14ac:dyDescent="0.25">
      <c r="A2988" t="s">
        <v>3298</v>
      </c>
    </row>
    <row r="2989" spans="1:1" x14ac:dyDescent="0.25">
      <c r="A2989" t="s">
        <v>3299</v>
      </c>
    </row>
    <row r="2990" spans="1:1" x14ac:dyDescent="0.25">
      <c r="A2990" t="s">
        <v>5341</v>
      </c>
    </row>
    <row r="2991" spans="1:1" x14ac:dyDescent="0.25">
      <c r="A2991" t="s">
        <v>3300</v>
      </c>
    </row>
    <row r="2992" spans="1:1" x14ac:dyDescent="0.25">
      <c r="A2992" t="s">
        <v>4090</v>
      </c>
    </row>
    <row r="2993" spans="1:1" x14ac:dyDescent="0.25">
      <c r="A2993" t="s">
        <v>3302</v>
      </c>
    </row>
    <row r="2994" spans="1:1" x14ac:dyDescent="0.25">
      <c r="A2994" t="s">
        <v>3285</v>
      </c>
    </row>
    <row r="2995" spans="1:1" x14ac:dyDescent="0.25">
      <c r="A2995" t="s">
        <v>3301</v>
      </c>
    </row>
    <row r="2996" spans="1:1" x14ac:dyDescent="0.25">
      <c r="A2996" t="s">
        <v>4445</v>
      </c>
    </row>
    <row r="2997" spans="1:1" x14ac:dyDescent="0.25">
      <c r="A2997" t="s">
        <v>5792</v>
      </c>
    </row>
    <row r="2998" spans="1:1" x14ac:dyDescent="0.25">
      <c r="A2998" t="s">
        <v>5697</v>
      </c>
    </row>
    <row r="2999" spans="1:1" x14ac:dyDescent="0.25">
      <c r="A2999" t="s">
        <v>5313</v>
      </c>
    </row>
    <row r="3000" spans="1:1" x14ac:dyDescent="0.25">
      <c r="A3000" t="s">
        <v>4503</v>
      </c>
    </row>
    <row r="3001" spans="1:1" x14ac:dyDescent="0.25">
      <c r="A3001" t="s">
        <v>4504</v>
      </c>
    </row>
    <row r="3002" spans="1:1" x14ac:dyDescent="0.25">
      <c r="A3002" t="s">
        <v>4508</v>
      </c>
    </row>
    <row r="3003" spans="1:1" x14ac:dyDescent="0.25">
      <c r="A3003" t="s">
        <v>5691</v>
      </c>
    </row>
    <row r="3004" spans="1:1" x14ac:dyDescent="0.25">
      <c r="A3004" t="s">
        <v>5317</v>
      </c>
    </row>
    <row r="3005" spans="1:1" x14ac:dyDescent="0.25">
      <c r="A3005" t="s">
        <v>5561</v>
      </c>
    </row>
    <row r="3006" spans="1:1" x14ac:dyDescent="0.25">
      <c r="A3006" t="s">
        <v>5799</v>
      </c>
    </row>
    <row r="3007" spans="1:1" x14ac:dyDescent="0.25">
      <c r="A3007" t="s">
        <v>4505</v>
      </c>
    </row>
    <row r="3008" spans="1:1" x14ac:dyDescent="0.25">
      <c r="A3008" t="s">
        <v>5451</v>
      </c>
    </row>
    <row r="3009" spans="1:1" x14ac:dyDescent="0.25">
      <c r="A3009" t="s">
        <v>4501</v>
      </c>
    </row>
    <row r="3010" spans="1:1" x14ac:dyDescent="0.25">
      <c r="A3010" t="s">
        <v>5318</v>
      </c>
    </row>
    <row r="3011" spans="1:1" x14ac:dyDescent="0.25">
      <c r="A3011" t="s">
        <v>5885</v>
      </c>
    </row>
    <row r="3012" spans="1:1" x14ac:dyDescent="0.25">
      <c r="A3012" t="s">
        <v>4854</v>
      </c>
    </row>
    <row r="3013" spans="1:1" x14ac:dyDescent="0.25">
      <c r="A3013" t="s">
        <v>5781</v>
      </c>
    </row>
    <row r="3014" spans="1:1" x14ac:dyDescent="0.25">
      <c r="A3014" t="s">
        <v>3342</v>
      </c>
    </row>
    <row r="3015" spans="1:1" x14ac:dyDescent="0.25">
      <c r="A3015" t="s">
        <v>5332</v>
      </c>
    </row>
    <row r="3016" spans="1:1" x14ac:dyDescent="0.25">
      <c r="A3016" t="s">
        <v>3286</v>
      </c>
    </row>
    <row r="3017" spans="1:1" x14ac:dyDescent="0.25">
      <c r="A3017" t="s">
        <v>5012</v>
      </c>
    </row>
    <row r="3018" spans="1:1" x14ac:dyDescent="0.25">
      <c r="A3018" t="s">
        <v>3698</v>
      </c>
    </row>
    <row r="3019" spans="1:1" x14ac:dyDescent="0.25">
      <c r="A3019" t="s">
        <v>5009</v>
      </c>
    </row>
    <row r="3020" spans="1:1" x14ac:dyDescent="0.25">
      <c r="A3020" t="s">
        <v>4091</v>
      </c>
    </row>
    <row r="3021" spans="1:1" x14ac:dyDescent="0.25">
      <c r="A3021" t="s">
        <v>5010</v>
      </c>
    </row>
    <row r="3022" spans="1:1" x14ac:dyDescent="0.25">
      <c r="A3022" t="s">
        <v>3289</v>
      </c>
    </row>
    <row r="3023" spans="1:1" x14ac:dyDescent="0.25">
      <c r="A3023" t="s">
        <v>5011</v>
      </c>
    </row>
    <row r="3024" spans="1:1" x14ac:dyDescent="0.25">
      <c r="A3024" t="s">
        <v>3290</v>
      </c>
    </row>
    <row r="3025" spans="1:1" x14ac:dyDescent="0.25">
      <c r="A3025" t="s">
        <v>4102</v>
      </c>
    </row>
    <row r="3026" spans="1:1" x14ac:dyDescent="0.25">
      <c r="A3026" t="s">
        <v>4092</v>
      </c>
    </row>
    <row r="3027" spans="1:1" x14ac:dyDescent="0.25">
      <c r="A3027" t="s">
        <v>4510</v>
      </c>
    </row>
    <row r="3028" spans="1:1" x14ac:dyDescent="0.25">
      <c r="A3028" t="s">
        <v>5344</v>
      </c>
    </row>
    <row r="3029" spans="1:1" x14ac:dyDescent="0.25">
      <c r="A3029" t="s">
        <v>4506</v>
      </c>
    </row>
    <row r="3030" spans="1:1" x14ac:dyDescent="0.25">
      <c r="A3030" t="s">
        <v>4509</v>
      </c>
    </row>
    <row r="3031" spans="1:1" x14ac:dyDescent="0.25">
      <c r="A3031" t="s">
        <v>4093</v>
      </c>
    </row>
    <row r="3032" spans="1:1" x14ac:dyDescent="0.25">
      <c r="A3032" t="s">
        <v>5723</v>
      </c>
    </row>
    <row r="3033" spans="1:1" x14ac:dyDescent="0.25">
      <c r="A3033" t="s">
        <v>5335</v>
      </c>
    </row>
    <row r="3034" spans="1:1" x14ac:dyDescent="0.25">
      <c r="A3034" t="s">
        <v>5334</v>
      </c>
    </row>
    <row r="3035" spans="1:1" x14ac:dyDescent="0.25">
      <c r="A3035" t="s">
        <v>5337</v>
      </c>
    </row>
    <row r="3036" spans="1:1" x14ac:dyDescent="0.25">
      <c r="A3036" t="s">
        <v>3284</v>
      </c>
    </row>
    <row r="3037" spans="1:1" x14ac:dyDescent="0.25">
      <c r="A3037" t="s">
        <v>5339</v>
      </c>
    </row>
    <row r="3038" spans="1:1" x14ac:dyDescent="0.25">
      <c r="A3038" t="s">
        <v>3283</v>
      </c>
    </row>
    <row r="3039" spans="1:1" x14ac:dyDescent="0.25">
      <c r="A3039" t="s">
        <v>3310</v>
      </c>
    </row>
    <row r="3040" spans="1:1" x14ac:dyDescent="0.25">
      <c r="A3040" t="s">
        <v>4401</v>
      </c>
    </row>
    <row r="3041" spans="1:1" x14ac:dyDescent="0.25">
      <c r="A3041" t="s">
        <v>3304</v>
      </c>
    </row>
    <row r="3042" spans="1:1" x14ac:dyDescent="0.25">
      <c r="A3042" t="s">
        <v>5201</v>
      </c>
    </row>
    <row r="3043" spans="1:1" x14ac:dyDescent="0.25">
      <c r="A3043" t="s">
        <v>1454</v>
      </c>
    </row>
    <row r="3044" spans="1:1" x14ac:dyDescent="0.25">
      <c r="A3044" t="s">
        <v>2907</v>
      </c>
    </row>
    <row r="3045" spans="1:1" x14ac:dyDescent="0.25">
      <c r="A3045" t="s">
        <v>5606</v>
      </c>
    </row>
    <row r="3046" spans="1:1" x14ac:dyDescent="0.25">
      <c r="A3046" t="s">
        <v>2922</v>
      </c>
    </row>
    <row r="3047" spans="1:1" x14ac:dyDescent="0.25">
      <c r="A3047" t="s">
        <v>2928</v>
      </c>
    </row>
    <row r="3048" spans="1:1" x14ac:dyDescent="0.25">
      <c r="A3048" t="s">
        <v>5150</v>
      </c>
    </row>
    <row r="3049" spans="1:1" x14ac:dyDescent="0.25">
      <c r="A3049" t="s">
        <v>4070</v>
      </c>
    </row>
    <row r="3050" spans="1:1" x14ac:dyDescent="0.25">
      <c r="A3050" t="s">
        <v>821</v>
      </c>
    </row>
    <row r="3051" spans="1:1" x14ac:dyDescent="0.25">
      <c r="A3051" t="s">
        <v>3320</v>
      </c>
    </row>
    <row r="3052" spans="1:1" x14ac:dyDescent="0.25">
      <c r="A3052" t="s">
        <v>3701</v>
      </c>
    </row>
    <row r="3053" spans="1:1" x14ac:dyDescent="0.25">
      <c r="A3053" t="s">
        <v>3316</v>
      </c>
    </row>
    <row r="3054" spans="1:1" x14ac:dyDescent="0.25">
      <c r="A3054" t="s">
        <v>3703</v>
      </c>
    </row>
    <row r="3055" spans="1:1" x14ac:dyDescent="0.25">
      <c r="A3055" t="s">
        <v>3318</v>
      </c>
    </row>
    <row r="3056" spans="1:1" x14ac:dyDescent="0.25">
      <c r="A3056" t="s">
        <v>3704</v>
      </c>
    </row>
    <row r="3057" spans="1:1" x14ac:dyDescent="0.25">
      <c r="A3057" t="s">
        <v>3319</v>
      </c>
    </row>
    <row r="3058" spans="1:1" x14ac:dyDescent="0.25">
      <c r="A3058" t="s">
        <v>3702</v>
      </c>
    </row>
    <row r="3059" spans="1:1" x14ac:dyDescent="0.25">
      <c r="A3059" t="s">
        <v>3317</v>
      </c>
    </row>
    <row r="3060" spans="1:1" x14ac:dyDescent="0.25">
      <c r="A3060" t="s">
        <v>5207</v>
      </c>
    </row>
    <row r="3061" spans="1:1" x14ac:dyDescent="0.25">
      <c r="A3061" t="s">
        <v>4314</v>
      </c>
    </row>
    <row r="3062" spans="1:1" x14ac:dyDescent="0.25">
      <c r="A3062" t="s">
        <v>3658</v>
      </c>
    </row>
    <row r="3063" spans="1:1" x14ac:dyDescent="0.25">
      <c r="A3063" t="s">
        <v>5677</v>
      </c>
    </row>
    <row r="3064" spans="1:1" x14ac:dyDescent="0.25">
      <c r="A3064" t="s">
        <v>789</v>
      </c>
    </row>
    <row r="3065" spans="1:1" x14ac:dyDescent="0.25">
      <c r="A3065" t="s">
        <v>827</v>
      </c>
    </row>
    <row r="3066" spans="1:1" x14ac:dyDescent="0.25">
      <c r="A3066" t="s">
        <v>3669</v>
      </c>
    </row>
    <row r="3067" spans="1:1" x14ac:dyDescent="0.25">
      <c r="A3067" t="s">
        <v>3664</v>
      </c>
    </row>
    <row r="3068" spans="1:1" x14ac:dyDescent="0.25">
      <c r="A3068" t="s">
        <v>887</v>
      </c>
    </row>
    <row r="3069" spans="1:1" x14ac:dyDescent="0.25">
      <c r="A3069" t="s">
        <v>4619</v>
      </c>
    </row>
    <row r="3070" spans="1:1" x14ac:dyDescent="0.25">
      <c r="A3070" t="s">
        <v>4664</v>
      </c>
    </row>
    <row r="3071" spans="1:1" x14ac:dyDescent="0.25">
      <c r="A3071" t="s">
        <v>4074</v>
      </c>
    </row>
    <row r="3072" spans="1:1" x14ac:dyDescent="0.25">
      <c r="A3072" t="s">
        <v>3673</v>
      </c>
    </row>
    <row r="3073" spans="1:1" x14ac:dyDescent="0.25">
      <c r="A3073" t="s">
        <v>4999</v>
      </c>
    </row>
    <row r="3074" spans="1:1" x14ac:dyDescent="0.25">
      <c r="A3074" t="s">
        <v>4369</v>
      </c>
    </row>
    <row r="3075" spans="1:1" x14ac:dyDescent="0.25">
      <c r="A3075" t="s">
        <v>852</v>
      </c>
    </row>
    <row r="3076" spans="1:1" x14ac:dyDescent="0.25">
      <c r="A3076" t="s">
        <v>843</v>
      </c>
    </row>
    <row r="3077" spans="1:1" x14ac:dyDescent="0.25">
      <c r="A3077" t="s">
        <v>848</v>
      </c>
    </row>
    <row r="3078" spans="1:1" x14ac:dyDescent="0.25">
      <c r="A3078" t="s">
        <v>850</v>
      </c>
    </row>
    <row r="3079" spans="1:1" x14ac:dyDescent="0.25">
      <c r="A3079" t="s">
        <v>3670</v>
      </c>
    </row>
    <row r="3080" spans="1:1" x14ac:dyDescent="0.25">
      <c r="A3080" t="s">
        <v>845</v>
      </c>
    </row>
    <row r="3081" spans="1:1" x14ac:dyDescent="0.25">
      <c r="A3081" t="s">
        <v>3672</v>
      </c>
    </row>
    <row r="3082" spans="1:1" x14ac:dyDescent="0.25">
      <c r="A3082" t="s">
        <v>5680</v>
      </c>
    </row>
    <row r="3083" spans="1:1" x14ac:dyDescent="0.25">
      <c r="A3083" t="s">
        <v>1847</v>
      </c>
    </row>
    <row r="3084" spans="1:1" x14ac:dyDescent="0.25">
      <c r="A3084" t="s">
        <v>3536</v>
      </c>
    </row>
    <row r="3085" spans="1:1" x14ac:dyDescent="0.25">
      <c r="A3085" t="s">
        <v>863</v>
      </c>
    </row>
    <row r="3086" spans="1:1" x14ac:dyDescent="0.25">
      <c r="A3086" t="s">
        <v>5319</v>
      </c>
    </row>
    <row r="3087" spans="1:1" x14ac:dyDescent="0.25">
      <c r="A3087" t="s">
        <v>4077</v>
      </c>
    </row>
    <row r="3088" spans="1:1" x14ac:dyDescent="0.25">
      <c r="A3088" t="s">
        <v>1374</v>
      </c>
    </row>
    <row r="3089" spans="1:1" x14ac:dyDescent="0.25">
      <c r="A3089" t="s">
        <v>454</v>
      </c>
    </row>
    <row r="3090" spans="1:1" x14ac:dyDescent="0.25">
      <c r="A3090" t="s">
        <v>226</v>
      </c>
    </row>
    <row r="3091" spans="1:1" x14ac:dyDescent="0.25">
      <c r="A3091" t="s">
        <v>686</v>
      </c>
    </row>
    <row r="3092" spans="1:1" x14ac:dyDescent="0.25">
      <c r="A3092" t="s">
        <v>1772</v>
      </c>
    </row>
    <row r="3093" spans="1:1" x14ac:dyDescent="0.25">
      <c r="A3093" t="s">
        <v>327</v>
      </c>
    </row>
    <row r="3094" spans="1:1" x14ac:dyDescent="0.25">
      <c r="A3094" t="s">
        <v>594</v>
      </c>
    </row>
    <row r="3095" spans="1:1" x14ac:dyDescent="0.25">
      <c r="A3095" t="s">
        <v>4082</v>
      </c>
    </row>
    <row r="3096" spans="1:1" x14ac:dyDescent="0.25">
      <c r="A3096" t="s">
        <v>4114</v>
      </c>
    </row>
    <row r="3097" spans="1:1" x14ac:dyDescent="0.25">
      <c r="A3097" t="s">
        <v>1381</v>
      </c>
    </row>
    <row r="3098" spans="1:1" x14ac:dyDescent="0.25">
      <c r="A3098" t="s">
        <v>1852</v>
      </c>
    </row>
    <row r="3099" spans="1:1" x14ac:dyDescent="0.25">
      <c r="A3099" t="s">
        <v>1508</v>
      </c>
    </row>
    <row r="3100" spans="1:1" x14ac:dyDescent="0.25">
      <c r="A3100" t="s">
        <v>4130</v>
      </c>
    </row>
    <row r="3101" spans="1:1" x14ac:dyDescent="0.25">
      <c r="A3101" t="s">
        <v>761</v>
      </c>
    </row>
    <row r="3102" spans="1:1" x14ac:dyDescent="0.25">
      <c r="A3102" t="s">
        <v>1172</v>
      </c>
    </row>
    <row r="3103" spans="1:1" x14ac:dyDescent="0.25">
      <c r="A3103" t="s">
        <v>178</v>
      </c>
    </row>
    <row r="3104" spans="1:1" x14ac:dyDescent="0.25">
      <c r="A3104" t="s">
        <v>4112</v>
      </c>
    </row>
    <row r="3105" spans="1:1" x14ac:dyDescent="0.25">
      <c r="A3105" t="s">
        <v>1365</v>
      </c>
    </row>
    <row r="3106" spans="1:1" x14ac:dyDescent="0.25">
      <c r="A3106" t="s">
        <v>1289</v>
      </c>
    </row>
    <row r="3107" spans="1:1" x14ac:dyDescent="0.25">
      <c r="A3107" t="s">
        <v>3736</v>
      </c>
    </row>
    <row r="3108" spans="1:1" x14ac:dyDescent="0.25">
      <c r="A3108" t="s">
        <v>1866</v>
      </c>
    </row>
    <row r="3109" spans="1:1" x14ac:dyDescent="0.25">
      <c r="A3109" t="s">
        <v>5668</v>
      </c>
    </row>
    <row r="3110" spans="1:1" x14ac:dyDescent="0.25">
      <c r="A3110" t="s">
        <v>4370</v>
      </c>
    </row>
    <row r="3111" spans="1:1" x14ac:dyDescent="0.25">
      <c r="A3111" t="s">
        <v>5249</v>
      </c>
    </row>
    <row r="3112" spans="1:1" x14ac:dyDescent="0.25">
      <c r="A3112" t="s">
        <v>1342</v>
      </c>
    </row>
    <row r="3113" spans="1:1" x14ac:dyDescent="0.25">
      <c r="A3113" t="s">
        <v>1929</v>
      </c>
    </row>
    <row r="3114" spans="1:1" x14ac:dyDescent="0.25">
      <c r="A3114" t="s">
        <v>1305</v>
      </c>
    </row>
    <row r="3115" spans="1:1" x14ac:dyDescent="0.25">
      <c r="A3115" t="s">
        <v>1754</v>
      </c>
    </row>
    <row r="3116" spans="1:1" x14ac:dyDescent="0.25">
      <c r="A3116" t="s">
        <v>1790</v>
      </c>
    </row>
    <row r="3117" spans="1:1" x14ac:dyDescent="0.25">
      <c r="A3117" t="s">
        <v>1791</v>
      </c>
    </row>
    <row r="3118" spans="1:1" x14ac:dyDescent="0.25">
      <c r="A3118" t="s">
        <v>1868</v>
      </c>
    </row>
    <row r="3119" spans="1:1" x14ac:dyDescent="0.25">
      <c r="A3119" t="s">
        <v>864</v>
      </c>
    </row>
    <row r="3120" spans="1:1" x14ac:dyDescent="0.25">
      <c r="A3120" t="s">
        <v>5203</v>
      </c>
    </row>
    <row r="3121" spans="1:1" x14ac:dyDescent="0.25">
      <c r="A3121" t="s">
        <v>5204</v>
      </c>
    </row>
    <row r="3122" spans="1:1" x14ac:dyDescent="0.25">
      <c r="A3122" t="s">
        <v>871</v>
      </c>
    </row>
    <row r="3123" spans="1:1" x14ac:dyDescent="0.25">
      <c r="A3123" t="s">
        <v>5003</v>
      </c>
    </row>
    <row r="3124" spans="1:1" x14ac:dyDescent="0.25">
      <c r="A3124" t="s">
        <v>195</v>
      </c>
    </row>
    <row r="3125" spans="1:1" x14ac:dyDescent="0.25">
      <c r="A3125" t="s">
        <v>1297</v>
      </c>
    </row>
    <row r="3126" spans="1:1" x14ac:dyDescent="0.25">
      <c r="A3126" t="s">
        <v>208</v>
      </c>
    </row>
    <row r="3127" spans="1:1" x14ac:dyDescent="0.25">
      <c r="A3127" t="s">
        <v>5056</v>
      </c>
    </row>
    <row r="3128" spans="1:1" x14ac:dyDescent="0.25">
      <c r="A3128" t="s">
        <v>1991</v>
      </c>
    </row>
    <row r="3129" spans="1:1" x14ac:dyDescent="0.25">
      <c r="A3129" t="s">
        <v>4747</v>
      </c>
    </row>
    <row r="3130" spans="1:1" x14ac:dyDescent="0.25">
      <c r="A3130" t="s">
        <v>1601</v>
      </c>
    </row>
    <row r="3131" spans="1:1" x14ac:dyDescent="0.25">
      <c r="A3131" t="s">
        <v>381</v>
      </c>
    </row>
    <row r="3132" spans="1:1" x14ac:dyDescent="0.25">
      <c r="A3132" t="s">
        <v>4614</v>
      </c>
    </row>
    <row r="3133" spans="1:1" x14ac:dyDescent="0.25">
      <c r="A3133" t="s">
        <v>3549</v>
      </c>
    </row>
    <row r="3134" spans="1:1" x14ac:dyDescent="0.25">
      <c r="A3134" t="s">
        <v>1543</v>
      </c>
    </row>
    <row r="3135" spans="1:1" x14ac:dyDescent="0.25">
      <c r="A3135" t="s">
        <v>4652</v>
      </c>
    </row>
    <row r="3136" spans="1:1" x14ac:dyDescent="0.25">
      <c r="A3136" t="s">
        <v>1383</v>
      </c>
    </row>
    <row r="3137" spans="1:1" x14ac:dyDescent="0.25">
      <c r="A3137" t="s">
        <v>1600</v>
      </c>
    </row>
    <row r="3138" spans="1:1" x14ac:dyDescent="0.25">
      <c r="A3138" t="s">
        <v>3550</v>
      </c>
    </row>
    <row r="3139" spans="1:1" x14ac:dyDescent="0.25">
      <c r="A3139" t="s">
        <v>5399</v>
      </c>
    </row>
    <row r="3140" spans="1:1" x14ac:dyDescent="0.25">
      <c r="A3140" t="s">
        <v>4622</v>
      </c>
    </row>
    <row r="3141" spans="1:1" x14ac:dyDescent="0.25">
      <c r="A3141" t="s">
        <v>3960</v>
      </c>
    </row>
    <row r="3142" spans="1:1" x14ac:dyDescent="0.25">
      <c r="A3142" t="s">
        <v>1890</v>
      </c>
    </row>
    <row r="3143" spans="1:1" x14ac:dyDescent="0.25">
      <c r="A3143" t="s">
        <v>4004</v>
      </c>
    </row>
    <row r="3144" spans="1:1" x14ac:dyDescent="0.25">
      <c r="A3144" t="s">
        <v>398</v>
      </c>
    </row>
    <row r="3145" spans="1:1" x14ac:dyDescent="0.25">
      <c r="A3145" t="s">
        <v>1490</v>
      </c>
    </row>
    <row r="3146" spans="1:1" x14ac:dyDescent="0.25">
      <c r="A3146" t="s">
        <v>1982</v>
      </c>
    </row>
    <row r="3147" spans="1:1" x14ac:dyDescent="0.25">
      <c r="A3147" t="s">
        <v>4948</v>
      </c>
    </row>
    <row r="3148" spans="1:1" x14ac:dyDescent="0.25">
      <c r="A3148" t="s">
        <v>3958</v>
      </c>
    </row>
    <row r="3149" spans="1:1" x14ac:dyDescent="0.25">
      <c r="A3149" t="s">
        <v>394</v>
      </c>
    </row>
    <row r="3150" spans="1:1" x14ac:dyDescent="0.25">
      <c r="A3150" t="s">
        <v>3944</v>
      </c>
    </row>
    <row r="3151" spans="1:1" x14ac:dyDescent="0.25">
      <c r="A3151" t="s">
        <v>3959</v>
      </c>
    </row>
    <row r="3152" spans="1:1" x14ac:dyDescent="0.25">
      <c r="A3152" t="s">
        <v>3946</v>
      </c>
    </row>
    <row r="3153" spans="1:1" x14ac:dyDescent="0.25">
      <c r="A3153" t="s">
        <v>5227</v>
      </c>
    </row>
    <row r="3154" spans="1:1" x14ac:dyDescent="0.25">
      <c r="A3154" t="s">
        <v>377</v>
      </c>
    </row>
    <row r="3155" spans="1:1" x14ac:dyDescent="0.25">
      <c r="A3155" t="s">
        <v>5747</v>
      </c>
    </row>
    <row r="3156" spans="1:1" x14ac:dyDescent="0.25">
      <c r="A3156" t="s">
        <v>5368</v>
      </c>
    </row>
    <row r="3157" spans="1:1" x14ac:dyDescent="0.25">
      <c r="A3157" t="s">
        <v>754</v>
      </c>
    </row>
    <row r="3158" spans="1:1" x14ac:dyDescent="0.25">
      <c r="A3158" t="s">
        <v>1270</v>
      </c>
    </row>
    <row r="3159" spans="1:1" x14ac:dyDescent="0.25">
      <c r="A3159" t="s">
        <v>5357</v>
      </c>
    </row>
    <row r="3160" spans="1:1" x14ac:dyDescent="0.25">
      <c r="A3160" t="s">
        <v>5002</v>
      </c>
    </row>
    <row r="3161" spans="1:1" x14ac:dyDescent="0.25">
      <c r="A3161" t="s">
        <v>888</v>
      </c>
    </row>
    <row r="3162" spans="1:1" x14ac:dyDescent="0.25">
      <c r="A3162" t="s">
        <v>100</v>
      </c>
    </row>
    <row r="3163" spans="1:1" x14ac:dyDescent="0.25">
      <c r="A3163" t="s">
        <v>4937</v>
      </c>
    </row>
    <row r="3164" spans="1:1" x14ac:dyDescent="0.25">
      <c r="A3164" t="s">
        <v>254</v>
      </c>
    </row>
    <row r="3165" spans="1:1" x14ac:dyDescent="0.25">
      <c r="A3165" t="s">
        <v>4935</v>
      </c>
    </row>
    <row r="3166" spans="1:1" x14ac:dyDescent="0.25">
      <c r="A3166" t="s">
        <v>592</v>
      </c>
    </row>
    <row r="3167" spans="1:1" x14ac:dyDescent="0.25">
      <c r="A3167" t="s">
        <v>1981</v>
      </c>
    </row>
    <row r="3168" spans="1:1" x14ac:dyDescent="0.25">
      <c r="A3168" t="s">
        <v>591</v>
      </c>
    </row>
    <row r="3169" spans="1:1" x14ac:dyDescent="0.25">
      <c r="A3169" t="s">
        <v>1869</v>
      </c>
    </row>
    <row r="3170" spans="1:1" x14ac:dyDescent="0.25">
      <c r="A3170" t="s">
        <v>378</v>
      </c>
    </row>
    <row r="3171" spans="1:1" x14ac:dyDescent="0.25">
      <c r="A3171" t="s">
        <v>412</v>
      </c>
    </row>
    <row r="3172" spans="1:1" x14ac:dyDescent="0.25">
      <c r="A3172" t="s">
        <v>379</v>
      </c>
    </row>
    <row r="3173" spans="1:1" x14ac:dyDescent="0.25">
      <c r="A3173" t="s">
        <v>314</v>
      </c>
    </row>
    <row r="3174" spans="1:1" x14ac:dyDescent="0.25">
      <c r="A3174" t="s">
        <v>4083</v>
      </c>
    </row>
    <row r="3175" spans="1:1" x14ac:dyDescent="0.25">
      <c r="A3175" t="s">
        <v>593</v>
      </c>
    </row>
    <row r="3176" spans="1:1" x14ac:dyDescent="0.25">
      <c r="A3176" t="s">
        <v>464</v>
      </c>
    </row>
    <row r="3177" spans="1:1" x14ac:dyDescent="0.25">
      <c r="A3177" t="s">
        <v>331</v>
      </c>
    </row>
    <row r="3178" spans="1:1" x14ac:dyDescent="0.25">
      <c r="A3178" t="s">
        <v>336</v>
      </c>
    </row>
    <row r="3179" spans="1:1" x14ac:dyDescent="0.25">
      <c r="A3179" t="s">
        <v>585</v>
      </c>
    </row>
    <row r="3180" spans="1:1" x14ac:dyDescent="0.25">
      <c r="A3180" t="s">
        <v>4632</v>
      </c>
    </row>
    <row r="3181" spans="1:1" x14ac:dyDescent="0.25">
      <c r="A3181" t="s">
        <v>324</v>
      </c>
    </row>
    <row r="3182" spans="1:1" x14ac:dyDescent="0.25">
      <c r="A3182" t="s">
        <v>4942</v>
      </c>
    </row>
    <row r="3183" spans="1:1" x14ac:dyDescent="0.25">
      <c r="A3183" t="s">
        <v>3220</v>
      </c>
    </row>
    <row r="3184" spans="1:1" x14ac:dyDescent="0.25">
      <c r="A3184" t="s">
        <v>3971</v>
      </c>
    </row>
    <row r="3185" spans="1:1" x14ac:dyDescent="0.25">
      <c r="A3185" t="s">
        <v>384</v>
      </c>
    </row>
    <row r="3186" spans="1:1" x14ac:dyDescent="0.25">
      <c r="A3186" t="s">
        <v>541</v>
      </c>
    </row>
    <row r="3187" spans="1:1" x14ac:dyDescent="0.25">
      <c r="A3187" t="s">
        <v>549</v>
      </c>
    </row>
    <row r="3188" spans="1:1" x14ac:dyDescent="0.25">
      <c r="A3188" t="s">
        <v>552</v>
      </c>
    </row>
    <row r="3189" spans="1:1" x14ac:dyDescent="0.25">
      <c r="A3189" t="s">
        <v>550</v>
      </c>
    </row>
    <row r="3190" spans="1:1" x14ac:dyDescent="0.25">
      <c r="A3190" t="s">
        <v>571</v>
      </c>
    </row>
    <row r="3191" spans="1:1" x14ac:dyDescent="0.25">
      <c r="A3191" t="s">
        <v>3990</v>
      </c>
    </row>
    <row r="3192" spans="1:1" x14ac:dyDescent="0.25">
      <c r="A3192" t="s">
        <v>3561</v>
      </c>
    </row>
    <row r="3193" spans="1:1" x14ac:dyDescent="0.25">
      <c r="A3193" t="s">
        <v>402</v>
      </c>
    </row>
    <row r="3194" spans="1:1" x14ac:dyDescent="0.25">
      <c r="A3194" t="s">
        <v>490</v>
      </c>
    </row>
    <row r="3195" spans="1:1" x14ac:dyDescent="0.25">
      <c r="A3195" t="s">
        <v>4950</v>
      </c>
    </row>
    <row r="3196" spans="1:1" x14ac:dyDescent="0.25">
      <c r="A3196" t="s">
        <v>544</v>
      </c>
    </row>
    <row r="3197" spans="1:1" x14ac:dyDescent="0.25">
      <c r="A3197" t="s">
        <v>556</v>
      </c>
    </row>
    <row r="3198" spans="1:1" x14ac:dyDescent="0.25">
      <c r="A3198" t="s">
        <v>540</v>
      </c>
    </row>
    <row r="3199" spans="1:1" x14ac:dyDescent="0.25">
      <c r="A3199" t="s">
        <v>545</v>
      </c>
    </row>
    <row r="3200" spans="1:1" x14ac:dyDescent="0.25">
      <c r="A3200" t="s">
        <v>3562</v>
      </c>
    </row>
    <row r="3201" spans="1:1" x14ac:dyDescent="0.25">
      <c r="A3201" t="s">
        <v>5248</v>
      </c>
    </row>
    <row r="3202" spans="1:1" x14ac:dyDescent="0.25">
      <c r="A3202" t="s">
        <v>3982</v>
      </c>
    </row>
    <row r="3203" spans="1:1" x14ac:dyDescent="0.25">
      <c r="A3203" t="s">
        <v>3968</v>
      </c>
    </row>
    <row r="3204" spans="1:1" x14ac:dyDescent="0.25">
      <c r="A3204" t="s">
        <v>1793</v>
      </c>
    </row>
    <row r="3205" spans="1:1" x14ac:dyDescent="0.25">
      <c r="A3205" t="s">
        <v>1595</v>
      </c>
    </row>
    <row r="3206" spans="1:1" x14ac:dyDescent="0.25">
      <c r="A3206" t="s">
        <v>1862</v>
      </c>
    </row>
    <row r="3207" spans="1:1" x14ac:dyDescent="0.25">
      <c r="A3207" t="s">
        <v>1934</v>
      </c>
    </row>
    <row r="3208" spans="1:1" x14ac:dyDescent="0.25">
      <c r="A3208" t="s">
        <v>4477</v>
      </c>
    </row>
    <row r="3209" spans="1:1" x14ac:dyDescent="0.25">
      <c r="A3209" t="s">
        <v>5474</v>
      </c>
    </row>
    <row r="3210" spans="1:1" x14ac:dyDescent="0.25">
      <c r="A3210" t="s">
        <v>188</v>
      </c>
    </row>
    <row r="3211" spans="1:1" x14ac:dyDescent="0.25">
      <c r="A3211" t="s">
        <v>3674</v>
      </c>
    </row>
    <row r="3212" spans="1:1" x14ac:dyDescent="0.25">
      <c r="A3212" t="s">
        <v>255</v>
      </c>
    </row>
    <row r="3213" spans="1:1" x14ac:dyDescent="0.25">
      <c r="A3213" t="s">
        <v>4098</v>
      </c>
    </row>
    <row r="3214" spans="1:1" x14ac:dyDescent="0.25">
      <c r="A3214" t="s">
        <v>1166</v>
      </c>
    </row>
    <row r="3215" spans="1:1" x14ac:dyDescent="0.25">
      <c r="A3215" t="s">
        <v>1558</v>
      </c>
    </row>
    <row r="3216" spans="1:1" x14ac:dyDescent="0.25">
      <c r="A3216" t="s">
        <v>1927</v>
      </c>
    </row>
    <row r="3217" spans="1:1" x14ac:dyDescent="0.25">
      <c r="A3217" t="s">
        <v>1267</v>
      </c>
    </row>
    <row r="3218" spans="1:1" x14ac:dyDescent="0.25">
      <c r="A3218" t="s">
        <v>1895</v>
      </c>
    </row>
    <row r="3219" spans="1:1" x14ac:dyDescent="0.25">
      <c r="A3219" t="s">
        <v>389</v>
      </c>
    </row>
    <row r="3220" spans="1:1" x14ac:dyDescent="0.25">
      <c r="A3220" t="s">
        <v>4009</v>
      </c>
    </row>
    <row r="3221" spans="1:1" x14ac:dyDescent="0.25">
      <c r="A3221" t="s">
        <v>570</v>
      </c>
    </row>
    <row r="3222" spans="1:1" x14ac:dyDescent="0.25">
      <c r="A3222" t="s">
        <v>3231</v>
      </c>
    </row>
    <row r="3223" spans="1:1" x14ac:dyDescent="0.25">
      <c r="A3223" t="s">
        <v>4109</v>
      </c>
    </row>
    <row r="3224" spans="1:1" x14ac:dyDescent="0.25">
      <c r="A3224" t="s">
        <v>1384</v>
      </c>
    </row>
    <row r="3225" spans="1:1" x14ac:dyDescent="0.25">
      <c r="A3225" t="s">
        <v>1268</v>
      </c>
    </row>
    <row r="3226" spans="1:1" x14ac:dyDescent="0.25">
      <c r="A3226" t="s">
        <v>4615</v>
      </c>
    </row>
    <row r="3227" spans="1:1" x14ac:dyDescent="0.25">
      <c r="A3227" t="s">
        <v>952</v>
      </c>
    </row>
    <row r="3228" spans="1:1" x14ac:dyDescent="0.25">
      <c r="A3228" t="s">
        <v>1348</v>
      </c>
    </row>
    <row r="3229" spans="1:1" x14ac:dyDescent="0.25">
      <c r="A3229" t="s">
        <v>1317</v>
      </c>
    </row>
    <row r="3230" spans="1:1" x14ac:dyDescent="0.25">
      <c r="A3230" t="s">
        <v>449</v>
      </c>
    </row>
    <row r="3231" spans="1:1" x14ac:dyDescent="0.25">
      <c r="A3231" t="s">
        <v>1316</v>
      </c>
    </row>
    <row r="3232" spans="1:1" x14ac:dyDescent="0.25">
      <c r="A3232" t="s">
        <v>4980</v>
      </c>
    </row>
    <row r="3233" spans="1:1" x14ac:dyDescent="0.25">
      <c r="A3233" t="s">
        <v>1763</v>
      </c>
    </row>
    <row r="3234" spans="1:1" x14ac:dyDescent="0.25">
      <c r="A3234" t="s">
        <v>1776</v>
      </c>
    </row>
    <row r="3235" spans="1:1" x14ac:dyDescent="0.25">
      <c r="A3235" t="s">
        <v>52</v>
      </c>
    </row>
    <row r="3236" spans="1:1" x14ac:dyDescent="0.25">
      <c r="A3236" t="s">
        <v>4938</v>
      </c>
    </row>
    <row r="3237" spans="1:1" x14ac:dyDescent="0.25">
      <c r="A3237" t="s">
        <v>326</v>
      </c>
    </row>
    <row r="3238" spans="1:1" x14ac:dyDescent="0.25">
      <c r="A3238" t="s">
        <v>328</v>
      </c>
    </row>
    <row r="3239" spans="1:1" x14ac:dyDescent="0.25">
      <c r="A3239" t="s">
        <v>3209</v>
      </c>
    </row>
    <row r="3240" spans="1:1" x14ac:dyDescent="0.25">
      <c r="A3240" t="s">
        <v>1111</v>
      </c>
    </row>
    <row r="3241" spans="1:1" x14ac:dyDescent="0.25">
      <c r="A3241" t="s">
        <v>4094</v>
      </c>
    </row>
    <row r="3242" spans="1:1" x14ac:dyDescent="0.25">
      <c r="A3242" t="s">
        <v>1559</v>
      </c>
    </row>
    <row r="3243" spans="1:1" x14ac:dyDescent="0.25">
      <c r="A3243" t="s">
        <v>5819</v>
      </c>
    </row>
    <row r="3244" spans="1:1" x14ac:dyDescent="0.25">
      <c r="A3244" t="s">
        <v>4941</v>
      </c>
    </row>
    <row r="3245" spans="1:1" x14ac:dyDescent="0.25">
      <c r="A3245" t="s">
        <v>1394</v>
      </c>
    </row>
    <row r="3246" spans="1:1" x14ac:dyDescent="0.25">
      <c r="A3246" t="s">
        <v>5076</v>
      </c>
    </row>
    <row r="3247" spans="1:1" x14ac:dyDescent="0.25">
      <c r="A3247" t="s">
        <v>4663</v>
      </c>
    </row>
    <row r="3248" spans="1:1" x14ac:dyDescent="0.25">
      <c r="A3248" t="s">
        <v>418</v>
      </c>
    </row>
    <row r="3249" spans="1:1" x14ac:dyDescent="0.25">
      <c r="A3249" t="s">
        <v>3584</v>
      </c>
    </row>
    <row r="3250" spans="1:1" x14ac:dyDescent="0.25">
      <c r="A3250" t="s">
        <v>2076</v>
      </c>
    </row>
    <row r="3251" spans="1:1" x14ac:dyDescent="0.25">
      <c r="A3251" t="s">
        <v>565</v>
      </c>
    </row>
    <row r="3252" spans="1:1" x14ac:dyDescent="0.25">
      <c r="A3252" t="s">
        <v>1926</v>
      </c>
    </row>
    <row r="3253" spans="1:1" x14ac:dyDescent="0.25">
      <c r="A3253" t="s">
        <v>413</v>
      </c>
    </row>
    <row r="3254" spans="1:1" x14ac:dyDescent="0.25">
      <c r="A3254" t="s">
        <v>543</v>
      </c>
    </row>
    <row r="3255" spans="1:1" x14ac:dyDescent="0.25">
      <c r="A3255" t="s">
        <v>151</v>
      </c>
    </row>
    <row r="3256" spans="1:1" x14ac:dyDescent="0.25">
      <c r="A3256" t="s">
        <v>4672</v>
      </c>
    </row>
    <row r="3257" spans="1:1" x14ac:dyDescent="0.25">
      <c r="A3257" t="s">
        <v>4078</v>
      </c>
    </row>
    <row r="3258" spans="1:1" x14ac:dyDescent="0.25">
      <c r="A3258" t="s">
        <v>1395</v>
      </c>
    </row>
    <row r="3259" spans="1:1" x14ac:dyDescent="0.25">
      <c r="A3259" t="s">
        <v>1591</v>
      </c>
    </row>
    <row r="3260" spans="1:1" x14ac:dyDescent="0.25">
      <c r="A3260" t="s">
        <v>4440</v>
      </c>
    </row>
    <row r="3261" spans="1:1" x14ac:dyDescent="0.25">
      <c r="A3261" t="s">
        <v>5044</v>
      </c>
    </row>
    <row r="3262" spans="1:1" x14ac:dyDescent="0.25">
      <c r="A3262" t="s">
        <v>3687</v>
      </c>
    </row>
    <row r="3263" spans="1:1" x14ac:dyDescent="0.25">
      <c r="A3263" t="s">
        <v>1009</v>
      </c>
    </row>
    <row r="3264" spans="1:1" x14ac:dyDescent="0.25">
      <c r="A3264" t="s">
        <v>1954</v>
      </c>
    </row>
    <row r="3265" spans="1:1" x14ac:dyDescent="0.25">
      <c r="A3265" t="s">
        <v>1050</v>
      </c>
    </row>
    <row r="3266" spans="1:1" x14ac:dyDescent="0.25">
      <c r="A3266" t="s">
        <v>171</v>
      </c>
    </row>
    <row r="3267" spans="1:1" x14ac:dyDescent="0.25">
      <c r="A3267" t="s">
        <v>5679</v>
      </c>
    </row>
    <row r="3268" spans="1:1" x14ac:dyDescent="0.25">
      <c r="A3268" t="s">
        <v>1710</v>
      </c>
    </row>
    <row r="3269" spans="1:1" x14ac:dyDescent="0.25">
      <c r="A3269" t="s">
        <v>3278</v>
      </c>
    </row>
    <row r="3270" spans="1:1" x14ac:dyDescent="0.25">
      <c r="A3270" t="s">
        <v>128</v>
      </c>
    </row>
    <row r="3271" spans="1:1" x14ac:dyDescent="0.25">
      <c r="A3271" t="s">
        <v>93</v>
      </c>
    </row>
    <row r="3272" spans="1:1" x14ac:dyDescent="0.25">
      <c r="A3272" t="s">
        <v>1581</v>
      </c>
    </row>
    <row r="3273" spans="1:1" x14ac:dyDescent="0.25">
      <c r="A3273" t="s">
        <v>1937</v>
      </c>
    </row>
    <row r="3274" spans="1:1" x14ac:dyDescent="0.25">
      <c r="A3274" t="s">
        <v>162</v>
      </c>
    </row>
    <row r="3275" spans="1:1" x14ac:dyDescent="0.25">
      <c r="A3275" t="s">
        <v>1582</v>
      </c>
    </row>
    <row r="3276" spans="1:1" x14ac:dyDescent="0.25">
      <c r="A3276" t="s">
        <v>1404</v>
      </c>
    </row>
    <row r="3277" spans="1:1" x14ac:dyDescent="0.25">
      <c r="A3277" t="s">
        <v>5062</v>
      </c>
    </row>
    <row r="3278" spans="1:1" x14ac:dyDescent="0.25">
      <c r="A3278" t="s">
        <v>1002</v>
      </c>
    </row>
    <row r="3279" spans="1:1" x14ac:dyDescent="0.25">
      <c r="A3279" t="s">
        <v>1711</v>
      </c>
    </row>
    <row r="3280" spans="1:1" x14ac:dyDescent="0.25">
      <c r="A3280" t="s">
        <v>967</v>
      </c>
    </row>
    <row r="3281" spans="1:1" x14ac:dyDescent="0.25">
      <c r="A3281" t="s">
        <v>5234</v>
      </c>
    </row>
    <row r="3282" spans="1:1" x14ac:dyDescent="0.25">
      <c r="A3282" t="s">
        <v>1580</v>
      </c>
    </row>
    <row r="3283" spans="1:1" x14ac:dyDescent="0.25">
      <c r="A3283" t="s">
        <v>2559</v>
      </c>
    </row>
    <row r="3284" spans="1:1" x14ac:dyDescent="0.25">
      <c r="A3284" t="s">
        <v>3235</v>
      </c>
    </row>
    <row r="3285" spans="1:1" x14ac:dyDescent="0.25">
      <c r="A3285" t="s">
        <v>59</v>
      </c>
    </row>
    <row r="3286" spans="1:1" x14ac:dyDescent="0.25">
      <c r="A3286" t="s">
        <v>76</v>
      </c>
    </row>
    <row r="3287" spans="1:1" x14ac:dyDescent="0.25">
      <c r="A3287" t="s">
        <v>535</v>
      </c>
    </row>
    <row r="3288" spans="1:1" x14ac:dyDescent="0.25">
      <c r="A3288" t="s">
        <v>375</v>
      </c>
    </row>
    <row r="3289" spans="1:1" x14ac:dyDescent="0.25">
      <c r="A3289" t="s">
        <v>256</v>
      </c>
    </row>
    <row r="3290" spans="1:1" x14ac:dyDescent="0.25">
      <c r="A3290" t="s">
        <v>3563</v>
      </c>
    </row>
    <row r="3291" spans="1:1" x14ac:dyDescent="0.25">
      <c r="A3291" t="s">
        <v>1396</v>
      </c>
    </row>
    <row r="3292" spans="1:1" x14ac:dyDescent="0.25">
      <c r="A3292" t="s">
        <v>411</v>
      </c>
    </row>
    <row r="3293" spans="1:1" x14ac:dyDescent="0.25">
      <c r="A3293" t="s">
        <v>1401</v>
      </c>
    </row>
    <row r="3294" spans="1:1" x14ac:dyDescent="0.25">
      <c r="A3294" t="s">
        <v>4945</v>
      </c>
    </row>
    <row r="3295" spans="1:1" x14ac:dyDescent="0.25">
      <c r="A3295" t="s">
        <v>750</v>
      </c>
    </row>
    <row r="3296" spans="1:1" x14ac:dyDescent="0.25">
      <c r="A3296" t="s">
        <v>954</v>
      </c>
    </row>
    <row r="3297" spans="1:1" x14ac:dyDescent="0.25">
      <c r="A3297" t="s">
        <v>1271</v>
      </c>
    </row>
    <row r="3298" spans="1:1" x14ac:dyDescent="0.25">
      <c r="A3298" t="s">
        <v>5061</v>
      </c>
    </row>
    <row r="3299" spans="1:1" x14ac:dyDescent="0.25">
      <c r="A3299" t="s">
        <v>3535</v>
      </c>
    </row>
    <row r="3300" spans="1:1" x14ac:dyDescent="0.25">
      <c r="A3300" t="s">
        <v>452</v>
      </c>
    </row>
    <row r="3301" spans="1:1" x14ac:dyDescent="0.25">
      <c r="A3301" t="s">
        <v>5228</v>
      </c>
    </row>
    <row r="3302" spans="1:1" x14ac:dyDescent="0.25">
      <c r="A3302" t="s">
        <v>2095</v>
      </c>
    </row>
    <row r="3303" spans="1:1" x14ac:dyDescent="0.25">
      <c r="A3303" t="s">
        <v>3991</v>
      </c>
    </row>
    <row r="3304" spans="1:1" x14ac:dyDescent="0.25">
      <c r="A3304" t="s">
        <v>3992</v>
      </c>
    </row>
    <row r="3305" spans="1:1" x14ac:dyDescent="0.25">
      <c r="A3305" t="s">
        <v>2542</v>
      </c>
    </row>
    <row r="3306" spans="1:1" x14ac:dyDescent="0.25">
      <c r="A3306" t="s">
        <v>2541</v>
      </c>
    </row>
    <row r="3307" spans="1:1" x14ac:dyDescent="0.25">
      <c r="A3307" t="s">
        <v>574</v>
      </c>
    </row>
    <row r="3308" spans="1:1" x14ac:dyDescent="0.25">
      <c r="A3308" t="s">
        <v>874</v>
      </c>
    </row>
    <row r="3309" spans="1:1" x14ac:dyDescent="0.25">
      <c r="A3309" t="s">
        <v>1564</v>
      </c>
    </row>
    <row r="3310" spans="1:1" x14ac:dyDescent="0.25">
      <c r="A3310" t="s">
        <v>4976</v>
      </c>
    </row>
    <row r="3311" spans="1:1" x14ac:dyDescent="0.25">
      <c r="A3311" t="s">
        <v>5567</v>
      </c>
    </row>
    <row r="3312" spans="1:1" x14ac:dyDescent="0.25">
      <c r="A3312" t="s">
        <v>1777</v>
      </c>
    </row>
    <row r="3313" spans="1:1" x14ac:dyDescent="0.25">
      <c r="A3313" t="s">
        <v>878</v>
      </c>
    </row>
    <row r="3314" spans="1:1" x14ac:dyDescent="0.25">
      <c r="A3314" t="s">
        <v>3700</v>
      </c>
    </row>
    <row r="3315" spans="1:1" x14ac:dyDescent="0.25">
      <c r="A3315" t="s">
        <v>1906</v>
      </c>
    </row>
    <row r="3316" spans="1:1" x14ac:dyDescent="0.25">
      <c r="A3316" t="s">
        <v>5807</v>
      </c>
    </row>
    <row r="3317" spans="1:1" x14ac:dyDescent="0.25">
      <c r="A3317" t="s">
        <v>161</v>
      </c>
    </row>
    <row r="3318" spans="1:1" x14ac:dyDescent="0.25">
      <c r="A3318" t="s">
        <v>1552</v>
      </c>
    </row>
    <row r="3319" spans="1:1" x14ac:dyDescent="0.25">
      <c r="A3319" t="s">
        <v>5801</v>
      </c>
    </row>
    <row r="3320" spans="1:1" x14ac:dyDescent="0.25">
      <c r="A3320" t="s">
        <v>5037</v>
      </c>
    </row>
    <row r="3321" spans="1:1" x14ac:dyDescent="0.25">
      <c r="A3321" t="s">
        <v>1469</v>
      </c>
    </row>
    <row r="3322" spans="1:1" x14ac:dyDescent="0.25">
      <c r="A3322" t="s">
        <v>1173</v>
      </c>
    </row>
    <row r="3323" spans="1:1" x14ac:dyDescent="0.25">
      <c r="A3323" t="s">
        <v>4166</v>
      </c>
    </row>
    <row r="3324" spans="1:1" x14ac:dyDescent="0.25">
      <c r="A3324" t="s">
        <v>1850</v>
      </c>
    </row>
    <row r="3325" spans="1:1" x14ac:dyDescent="0.25">
      <c r="A3325" t="s">
        <v>4998</v>
      </c>
    </row>
    <row r="3326" spans="1:1" x14ac:dyDescent="0.25">
      <c r="A3326" t="s">
        <v>1272</v>
      </c>
    </row>
    <row r="3327" spans="1:1" x14ac:dyDescent="0.25">
      <c r="A3327" t="s">
        <v>3349</v>
      </c>
    </row>
    <row r="3328" spans="1:1" x14ac:dyDescent="0.25">
      <c r="A3328" t="s">
        <v>4726</v>
      </c>
    </row>
    <row r="3329" spans="1:1" x14ac:dyDescent="0.25">
      <c r="A3329" t="s">
        <v>298</v>
      </c>
    </row>
    <row r="3330" spans="1:1" x14ac:dyDescent="0.25">
      <c r="A3330" t="s">
        <v>1124</v>
      </c>
    </row>
    <row r="3331" spans="1:1" x14ac:dyDescent="0.25">
      <c r="A3331" t="s">
        <v>1364</v>
      </c>
    </row>
    <row r="3332" spans="1:1" x14ac:dyDescent="0.25">
      <c r="A3332" t="s">
        <v>149</v>
      </c>
    </row>
    <row r="3333" spans="1:1" x14ac:dyDescent="0.25">
      <c r="A3333" t="s">
        <v>955</v>
      </c>
    </row>
    <row r="3334" spans="1:1" x14ac:dyDescent="0.25">
      <c r="A3334" t="s">
        <v>1344</v>
      </c>
    </row>
    <row r="3335" spans="1:1" x14ac:dyDescent="0.25">
      <c r="A3335" t="s">
        <v>760</v>
      </c>
    </row>
    <row r="3336" spans="1:1" x14ac:dyDescent="0.25">
      <c r="A3336" t="s">
        <v>1853</v>
      </c>
    </row>
    <row r="3337" spans="1:1" x14ac:dyDescent="0.25">
      <c r="A3337" t="s">
        <v>5453</v>
      </c>
    </row>
    <row r="3338" spans="1:1" x14ac:dyDescent="0.25">
      <c r="A3338" t="s">
        <v>615</v>
      </c>
    </row>
    <row r="3339" spans="1:1" x14ac:dyDescent="0.25">
      <c r="A3339" t="s">
        <v>1765</v>
      </c>
    </row>
    <row r="3340" spans="1:1" x14ac:dyDescent="0.25">
      <c r="A3340" t="s">
        <v>5737</v>
      </c>
    </row>
    <row r="3341" spans="1:1" x14ac:dyDescent="0.25">
      <c r="A3341" t="s">
        <v>72</v>
      </c>
    </row>
    <row r="3342" spans="1:1" x14ac:dyDescent="0.25">
      <c r="A3342" t="s">
        <v>1174</v>
      </c>
    </row>
    <row r="3343" spans="1:1" x14ac:dyDescent="0.25">
      <c r="A3343" t="s">
        <v>943</v>
      </c>
    </row>
    <row r="3344" spans="1:1" x14ac:dyDescent="0.25">
      <c r="A3344" t="s">
        <v>5667</v>
      </c>
    </row>
    <row r="3345" spans="1:1" x14ac:dyDescent="0.25">
      <c r="A3345" t="s">
        <v>4733</v>
      </c>
    </row>
    <row r="3346" spans="1:1" x14ac:dyDescent="0.25">
      <c r="A3346" t="s">
        <v>465</v>
      </c>
    </row>
    <row r="3347" spans="1:1" x14ac:dyDescent="0.25">
      <c r="A3347" t="s">
        <v>5675</v>
      </c>
    </row>
    <row r="3348" spans="1:1" x14ac:dyDescent="0.25">
      <c r="A3348" t="s">
        <v>4986</v>
      </c>
    </row>
    <row r="3349" spans="1:1" x14ac:dyDescent="0.25">
      <c r="A3349" t="s">
        <v>4110</v>
      </c>
    </row>
    <row r="3350" spans="1:1" x14ac:dyDescent="0.25">
      <c r="A3350" t="s">
        <v>4990</v>
      </c>
    </row>
    <row r="3351" spans="1:1" x14ac:dyDescent="0.25">
      <c r="A3351" t="s">
        <v>1385</v>
      </c>
    </row>
    <row r="3352" spans="1:1" x14ac:dyDescent="0.25">
      <c r="A3352" t="s">
        <v>5366</v>
      </c>
    </row>
    <row r="3353" spans="1:1" x14ac:dyDescent="0.25">
      <c r="A3353" t="s">
        <v>1502</v>
      </c>
    </row>
    <row r="3354" spans="1:1" x14ac:dyDescent="0.25">
      <c r="A3354" t="s">
        <v>714</v>
      </c>
    </row>
    <row r="3355" spans="1:1" x14ac:dyDescent="0.25">
      <c r="A3355" t="s">
        <v>5472</v>
      </c>
    </row>
    <row r="3356" spans="1:1" x14ac:dyDescent="0.25">
      <c r="A3356" t="s">
        <v>1907</v>
      </c>
    </row>
    <row r="3357" spans="1:1" x14ac:dyDescent="0.25">
      <c r="A3357" t="s">
        <v>5685</v>
      </c>
    </row>
    <row r="3358" spans="1:1" x14ac:dyDescent="0.25">
      <c r="A3358" t="s">
        <v>859</v>
      </c>
    </row>
    <row r="3359" spans="1:1" x14ac:dyDescent="0.25">
      <c r="A3359" t="s">
        <v>1857</v>
      </c>
    </row>
    <row r="3360" spans="1:1" x14ac:dyDescent="0.25">
      <c r="A3360" t="s">
        <v>124</v>
      </c>
    </row>
    <row r="3361" spans="1:1" x14ac:dyDescent="0.25">
      <c r="A3361" t="s">
        <v>420</v>
      </c>
    </row>
    <row r="3362" spans="1:1" x14ac:dyDescent="0.25">
      <c r="A3362" t="s">
        <v>602</v>
      </c>
    </row>
    <row r="3363" spans="1:1" x14ac:dyDescent="0.25">
      <c r="A3363" t="s">
        <v>364</v>
      </c>
    </row>
    <row r="3364" spans="1:1" x14ac:dyDescent="0.25">
      <c r="A3364" t="s">
        <v>361</v>
      </c>
    </row>
    <row r="3365" spans="1:1" x14ac:dyDescent="0.25">
      <c r="A3365" t="s">
        <v>1279</v>
      </c>
    </row>
    <row r="3366" spans="1:1" x14ac:dyDescent="0.25">
      <c r="A3366" t="s">
        <v>687</v>
      </c>
    </row>
    <row r="3367" spans="1:1" x14ac:dyDescent="0.25">
      <c r="A3367" t="s">
        <v>5678</v>
      </c>
    </row>
    <row r="3368" spans="1:1" x14ac:dyDescent="0.25">
      <c r="A3368" t="s">
        <v>4397</v>
      </c>
    </row>
    <row r="3369" spans="1:1" x14ac:dyDescent="0.25">
      <c r="A3369" t="s">
        <v>985</v>
      </c>
    </row>
    <row r="3370" spans="1:1" x14ac:dyDescent="0.25">
      <c r="A3370" t="s">
        <v>1909</v>
      </c>
    </row>
    <row r="3371" spans="1:1" x14ac:dyDescent="0.25">
      <c r="A3371" t="s">
        <v>4474</v>
      </c>
    </row>
    <row r="3372" spans="1:1" x14ac:dyDescent="0.25">
      <c r="A3372" t="s">
        <v>3975</v>
      </c>
    </row>
    <row r="3373" spans="1:1" x14ac:dyDescent="0.25">
      <c r="A3373" t="s">
        <v>4113</v>
      </c>
    </row>
    <row r="3374" spans="1:1" x14ac:dyDescent="0.25">
      <c r="A3374" t="s">
        <v>1366</v>
      </c>
    </row>
    <row r="3375" spans="1:1" x14ac:dyDescent="0.25">
      <c r="A3375" t="s">
        <v>163</v>
      </c>
    </row>
    <row r="3376" spans="1:1" x14ac:dyDescent="0.25">
      <c r="A3376" t="s">
        <v>1175</v>
      </c>
    </row>
    <row r="3377" spans="1:1" x14ac:dyDescent="0.25">
      <c r="A3377" t="s">
        <v>355</v>
      </c>
    </row>
    <row r="3378" spans="1:1" x14ac:dyDescent="0.25">
      <c r="A3378" t="s">
        <v>1290</v>
      </c>
    </row>
    <row r="3379" spans="1:1" x14ac:dyDescent="0.25">
      <c r="A3379" t="s">
        <v>5702</v>
      </c>
    </row>
    <row r="3380" spans="1:1" x14ac:dyDescent="0.25">
      <c r="A3380" t="s">
        <v>575</v>
      </c>
    </row>
    <row r="3381" spans="1:1" x14ac:dyDescent="0.25">
      <c r="A3381" t="s">
        <v>877</v>
      </c>
    </row>
    <row r="3382" spans="1:1" x14ac:dyDescent="0.25">
      <c r="A3382" t="s">
        <v>5738</v>
      </c>
    </row>
    <row r="3383" spans="1:1" x14ac:dyDescent="0.25">
      <c r="A3383" t="s">
        <v>203</v>
      </c>
    </row>
    <row r="3384" spans="1:1" x14ac:dyDescent="0.25">
      <c r="A3384" t="s">
        <v>1757</v>
      </c>
    </row>
    <row r="3385" spans="1:1" x14ac:dyDescent="0.25">
      <c r="A3385" t="s">
        <v>710</v>
      </c>
    </row>
    <row r="3386" spans="1:1" x14ac:dyDescent="0.25">
      <c r="A3386" t="s">
        <v>1860</v>
      </c>
    </row>
    <row r="3387" spans="1:1" x14ac:dyDescent="0.25">
      <c r="A3387" t="s">
        <v>504</v>
      </c>
    </row>
    <row r="3388" spans="1:1" x14ac:dyDescent="0.25">
      <c r="A3388" t="s">
        <v>976</v>
      </c>
    </row>
    <row r="3389" spans="1:1" x14ac:dyDescent="0.25">
      <c r="A3389" t="s">
        <v>840</v>
      </c>
    </row>
    <row r="3390" spans="1:1" x14ac:dyDescent="0.25">
      <c r="A3390" t="s">
        <v>1861</v>
      </c>
    </row>
    <row r="3391" spans="1:1" x14ac:dyDescent="0.25">
      <c r="A3391" t="s">
        <v>216</v>
      </c>
    </row>
    <row r="3392" spans="1:1" x14ac:dyDescent="0.25">
      <c r="A3392" t="s">
        <v>1110</v>
      </c>
    </row>
    <row r="3393" spans="1:1" x14ac:dyDescent="0.25">
      <c r="A3393" t="s">
        <v>1567</v>
      </c>
    </row>
    <row r="3394" spans="1:1" x14ac:dyDescent="0.25">
      <c r="A3394" t="s">
        <v>1286</v>
      </c>
    </row>
    <row r="3395" spans="1:1" x14ac:dyDescent="0.25">
      <c r="A3395" t="s">
        <v>4084</v>
      </c>
    </row>
    <row r="3396" spans="1:1" x14ac:dyDescent="0.25">
      <c r="A3396" t="s">
        <v>3366</v>
      </c>
    </row>
    <row r="3397" spans="1:1" x14ac:dyDescent="0.25">
      <c r="A3397" t="s">
        <v>1647</v>
      </c>
    </row>
    <row r="3398" spans="1:1" x14ac:dyDescent="0.25">
      <c r="A3398" t="s">
        <v>1648</v>
      </c>
    </row>
    <row r="3399" spans="1:1" x14ac:dyDescent="0.25">
      <c r="A3399" t="s">
        <v>1693</v>
      </c>
    </row>
    <row r="3400" spans="1:1" x14ac:dyDescent="0.25">
      <c r="A3400" t="s">
        <v>5028</v>
      </c>
    </row>
    <row r="3401" spans="1:1" x14ac:dyDescent="0.25">
      <c r="A3401" t="s">
        <v>872</v>
      </c>
    </row>
    <row r="3402" spans="1:1" x14ac:dyDescent="0.25">
      <c r="A3402" t="s">
        <v>879</v>
      </c>
    </row>
    <row r="3403" spans="1:1" x14ac:dyDescent="0.25">
      <c r="A3403" t="s">
        <v>1992</v>
      </c>
    </row>
    <row r="3404" spans="1:1" x14ac:dyDescent="0.25">
      <c r="A3404" t="s">
        <v>1928</v>
      </c>
    </row>
    <row r="3405" spans="1:1" x14ac:dyDescent="0.25">
      <c r="A3405" t="s">
        <v>1726</v>
      </c>
    </row>
    <row r="3406" spans="1:1" x14ac:dyDescent="0.25">
      <c r="A3406" t="s">
        <v>288</v>
      </c>
    </row>
    <row r="3407" spans="1:1" x14ac:dyDescent="0.25">
      <c r="A3407" t="s">
        <v>5052</v>
      </c>
    </row>
    <row r="3408" spans="1:1" x14ac:dyDescent="0.25">
      <c r="A3408" t="s">
        <v>1984</v>
      </c>
    </row>
    <row r="3409" spans="1:1" x14ac:dyDescent="0.25">
      <c r="A3409" t="s">
        <v>5478</v>
      </c>
    </row>
    <row r="3410" spans="1:1" x14ac:dyDescent="0.25">
      <c r="A3410" t="s">
        <v>853</v>
      </c>
    </row>
    <row r="3411" spans="1:1" x14ac:dyDescent="0.25">
      <c r="A3411" t="s">
        <v>3972</v>
      </c>
    </row>
    <row r="3412" spans="1:1" x14ac:dyDescent="0.25">
      <c r="A3412" t="s">
        <v>3764</v>
      </c>
    </row>
    <row r="3413" spans="1:1" x14ac:dyDescent="0.25">
      <c r="A3413" t="s">
        <v>4307</v>
      </c>
    </row>
    <row r="3414" spans="1:1" x14ac:dyDescent="0.25">
      <c r="A3414" t="s">
        <v>3985</v>
      </c>
    </row>
    <row r="3415" spans="1:1" x14ac:dyDescent="0.25">
      <c r="A3415" t="s">
        <v>5060</v>
      </c>
    </row>
    <row r="3416" spans="1:1" x14ac:dyDescent="0.25">
      <c r="A3416" t="s">
        <v>3234</v>
      </c>
    </row>
    <row r="3417" spans="1:1" x14ac:dyDescent="0.25">
      <c r="A3417" t="s">
        <v>4656</v>
      </c>
    </row>
    <row r="3418" spans="1:1" x14ac:dyDescent="0.25">
      <c r="A3418" t="s">
        <v>4657</v>
      </c>
    </row>
    <row r="3419" spans="1:1" x14ac:dyDescent="0.25">
      <c r="A3419" t="s">
        <v>1990</v>
      </c>
    </row>
    <row r="3420" spans="1:1" x14ac:dyDescent="0.25">
      <c r="A3420" t="s">
        <v>823</v>
      </c>
    </row>
    <row r="3421" spans="1:1" x14ac:dyDescent="0.25">
      <c r="A3421" t="s">
        <v>4658</v>
      </c>
    </row>
    <row r="3422" spans="1:1" x14ac:dyDescent="0.25">
      <c r="A3422" t="s">
        <v>813</v>
      </c>
    </row>
    <row r="3423" spans="1:1" x14ac:dyDescent="0.25">
      <c r="A3423" t="s">
        <v>4659</v>
      </c>
    </row>
    <row r="3424" spans="1:1" x14ac:dyDescent="0.25">
      <c r="A3424" t="s">
        <v>4660</v>
      </c>
    </row>
    <row r="3425" spans="1:1" x14ac:dyDescent="0.25">
      <c r="A3425" t="s">
        <v>805</v>
      </c>
    </row>
    <row r="3426" spans="1:1" x14ac:dyDescent="0.25">
      <c r="A3426" t="s">
        <v>1983</v>
      </c>
    </row>
    <row r="3427" spans="1:1" x14ac:dyDescent="0.25">
      <c r="A3427" t="s">
        <v>4364</v>
      </c>
    </row>
    <row r="3428" spans="1:1" x14ac:dyDescent="0.25">
      <c r="A3428" t="s">
        <v>3367</v>
      </c>
    </row>
    <row r="3429" spans="1:1" x14ac:dyDescent="0.25">
      <c r="A3429" t="s">
        <v>1939</v>
      </c>
    </row>
    <row r="3430" spans="1:1" x14ac:dyDescent="0.25">
      <c r="A3430" t="s">
        <v>5016</v>
      </c>
    </row>
    <row r="3431" spans="1:1" x14ac:dyDescent="0.25">
      <c r="A3431" t="s">
        <v>977</v>
      </c>
    </row>
    <row r="3432" spans="1:1" x14ac:dyDescent="0.25">
      <c r="A3432" t="s">
        <v>4081</v>
      </c>
    </row>
    <row r="3433" spans="1:1" x14ac:dyDescent="0.25">
      <c r="A3433" t="s">
        <v>5326</v>
      </c>
    </row>
    <row r="3434" spans="1:1" x14ac:dyDescent="0.25">
      <c r="A3434" t="s">
        <v>5325</v>
      </c>
    </row>
    <row r="3435" spans="1:1" x14ac:dyDescent="0.25">
      <c r="A3435" t="s">
        <v>5821</v>
      </c>
    </row>
    <row r="3436" spans="1:1" x14ac:dyDescent="0.25">
      <c r="A3436" t="s">
        <v>4188</v>
      </c>
    </row>
    <row r="3437" spans="1:1" x14ac:dyDescent="0.25">
      <c r="A3437" t="s">
        <v>5490</v>
      </c>
    </row>
    <row r="3438" spans="1:1" x14ac:dyDescent="0.25">
      <c r="A3438" t="s">
        <v>4190</v>
      </c>
    </row>
    <row r="3439" spans="1:1" x14ac:dyDescent="0.25">
      <c r="A3439" t="s">
        <v>5825</v>
      </c>
    </row>
    <row r="3440" spans="1:1" x14ac:dyDescent="0.25">
      <c r="A3440" t="s">
        <v>690</v>
      </c>
    </row>
    <row r="3441" spans="1:1" x14ac:dyDescent="0.25">
      <c r="A3441" t="s">
        <v>689</v>
      </c>
    </row>
    <row r="3442" spans="1:1" x14ac:dyDescent="0.25">
      <c r="A3442" t="s">
        <v>5657</v>
      </c>
    </row>
    <row r="3443" spans="1:1" x14ac:dyDescent="0.25">
      <c r="A3443" t="s">
        <v>691</v>
      </c>
    </row>
    <row r="3444" spans="1:1" x14ac:dyDescent="0.25">
      <c r="A3444" t="s">
        <v>2454</v>
      </c>
    </row>
    <row r="3445" spans="1:1" x14ac:dyDescent="0.25">
      <c r="A3445" t="s">
        <v>2829</v>
      </c>
    </row>
    <row r="3446" spans="1:1" x14ac:dyDescent="0.25">
      <c r="A3446" t="s">
        <v>983</v>
      </c>
    </row>
    <row r="3447" spans="1:1" x14ac:dyDescent="0.25">
      <c r="A3447" t="s">
        <v>136</v>
      </c>
    </row>
    <row r="3448" spans="1:1" x14ac:dyDescent="0.25">
      <c r="A3448" t="s">
        <v>241</v>
      </c>
    </row>
    <row r="3449" spans="1:1" x14ac:dyDescent="0.25">
      <c r="A3449" t="s">
        <v>3350</v>
      </c>
    </row>
    <row r="3450" spans="1:1" x14ac:dyDescent="0.25">
      <c r="A3450" t="s">
        <v>5690</v>
      </c>
    </row>
    <row r="3451" spans="1:1" x14ac:dyDescent="0.25">
      <c r="A3451" t="s">
        <v>527</v>
      </c>
    </row>
    <row r="3452" spans="1:1" x14ac:dyDescent="0.25">
      <c r="A3452" t="s">
        <v>1130</v>
      </c>
    </row>
    <row r="3453" spans="1:1" x14ac:dyDescent="0.25">
      <c r="A3453" t="s">
        <v>747</v>
      </c>
    </row>
    <row r="3454" spans="1:1" x14ac:dyDescent="0.25">
      <c r="A3454" t="s">
        <v>4018</v>
      </c>
    </row>
    <row r="3455" spans="1:1" x14ac:dyDescent="0.25">
      <c r="A3455" t="s">
        <v>5219</v>
      </c>
    </row>
    <row r="3456" spans="1:1" x14ac:dyDescent="0.25">
      <c r="A3456" t="s">
        <v>3230</v>
      </c>
    </row>
    <row r="3457" spans="1:1" x14ac:dyDescent="0.25">
      <c r="A3457" t="s">
        <v>583</v>
      </c>
    </row>
    <row r="3458" spans="1:1" x14ac:dyDescent="0.25">
      <c r="A3458" t="s">
        <v>865</v>
      </c>
    </row>
    <row r="3459" spans="1:1" x14ac:dyDescent="0.25">
      <c r="A3459" t="s">
        <v>4292</v>
      </c>
    </row>
    <row r="3460" spans="1:1" x14ac:dyDescent="0.25">
      <c r="A3460" t="s">
        <v>186</v>
      </c>
    </row>
    <row r="3461" spans="1:1" x14ac:dyDescent="0.25">
      <c r="A3461" t="s">
        <v>3603</v>
      </c>
    </row>
    <row r="3462" spans="1:1" x14ac:dyDescent="0.25">
      <c r="A3462" t="s">
        <v>5888</v>
      </c>
    </row>
    <row r="3463" spans="1:1" x14ac:dyDescent="0.25">
      <c r="A3463" t="s">
        <v>5861</v>
      </c>
    </row>
    <row r="3464" spans="1:1" x14ac:dyDescent="0.25">
      <c r="A3464" t="s">
        <v>3129</v>
      </c>
    </row>
    <row r="3465" spans="1:1" x14ac:dyDescent="0.25">
      <c r="A3465" t="s">
        <v>344</v>
      </c>
    </row>
    <row r="3466" spans="1:1" x14ac:dyDescent="0.25">
      <c r="A3466" t="s">
        <v>4022</v>
      </c>
    </row>
    <row r="3467" spans="1:1" x14ac:dyDescent="0.25">
      <c r="A3467" t="s">
        <v>4046</v>
      </c>
    </row>
    <row r="3468" spans="1:1" x14ac:dyDescent="0.25">
      <c r="A3468" t="s">
        <v>4045</v>
      </c>
    </row>
    <row r="3469" spans="1:1" x14ac:dyDescent="0.25">
      <c r="A3469" t="s">
        <v>4973</v>
      </c>
    </row>
    <row r="3470" spans="1:1" x14ac:dyDescent="0.25">
      <c r="A3470" t="s">
        <v>4972</v>
      </c>
    </row>
    <row r="3471" spans="1:1" x14ac:dyDescent="0.25">
      <c r="A3471" t="s">
        <v>4023</v>
      </c>
    </row>
    <row r="3472" spans="1:1" x14ac:dyDescent="0.25">
      <c r="A3472" t="s">
        <v>4019</v>
      </c>
    </row>
    <row r="3473" spans="1:1" x14ac:dyDescent="0.25">
      <c r="A3473" t="s">
        <v>5954</v>
      </c>
    </row>
    <row r="3474" spans="1:1" x14ac:dyDescent="0.25">
      <c r="A3474" t="s">
        <v>1830</v>
      </c>
    </row>
    <row r="3475" spans="1:1" x14ac:dyDescent="0.25">
      <c r="A3475" t="s">
        <v>4532</v>
      </c>
    </row>
    <row r="3476" spans="1:1" x14ac:dyDescent="0.25">
      <c r="A3476" t="s">
        <v>1994</v>
      </c>
    </row>
    <row r="3477" spans="1:1" x14ac:dyDescent="0.25">
      <c r="A3477" t="s">
        <v>5438</v>
      </c>
    </row>
    <row r="3478" spans="1:1" x14ac:dyDescent="0.25">
      <c r="A3478" t="s">
        <v>5442</v>
      </c>
    </row>
    <row r="3479" spans="1:1" x14ac:dyDescent="0.25">
      <c r="A3479" t="s">
        <v>5434</v>
      </c>
    </row>
    <row r="3480" spans="1:1" x14ac:dyDescent="0.25">
      <c r="A3480" t="s">
        <v>5446</v>
      </c>
    </row>
    <row r="3481" spans="1:1" x14ac:dyDescent="0.25">
      <c r="A3481" t="s">
        <v>5440</v>
      </c>
    </row>
    <row r="3482" spans="1:1" x14ac:dyDescent="0.25">
      <c r="A3482" t="s">
        <v>5435</v>
      </c>
    </row>
    <row r="3483" spans="1:1" x14ac:dyDescent="0.25">
      <c r="A3483" t="s">
        <v>5436</v>
      </c>
    </row>
    <row r="3484" spans="1:1" x14ac:dyDescent="0.25">
      <c r="A3484" t="s">
        <v>5443</v>
      </c>
    </row>
    <row r="3485" spans="1:1" x14ac:dyDescent="0.25">
      <c r="A3485" t="s">
        <v>5437</v>
      </c>
    </row>
    <row r="3486" spans="1:1" x14ac:dyDescent="0.25">
      <c r="A3486" t="s">
        <v>5447</v>
      </c>
    </row>
    <row r="3487" spans="1:1" x14ac:dyDescent="0.25">
      <c r="A3487" t="s">
        <v>5441</v>
      </c>
    </row>
    <row r="3488" spans="1:1" x14ac:dyDescent="0.25">
      <c r="A3488" t="s">
        <v>5439</v>
      </c>
    </row>
    <row r="3489" spans="1:1" x14ac:dyDescent="0.25">
      <c r="A3489" t="s">
        <v>5445</v>
      </c>
    </row>
    <row r="3490" spans="1:1" x14ac:dyDescent="0.25">
      <c r="A3490" t="s">
        <v>5444</v>
      </c>
    </row>
    <row r="3491" spans="1:1" x14ac:dyDescent="0.25">
      <c r="A3491" t="s">
        <v>5449</v>
      </c>
    </row>
    <row r="3492" spans="1:1" x14ac:dyDescent="0.25">
      <c r="A3492" t="s">
        <v>5450</v>
      </c>
    </row>
    <row r="3493" spans="1:1" x14ac:dyDescent="0.25">
      <c r="A3493" t="s">
        <v>5448</v>
      </c>
    </row>
    <row r="3494" spans="1:1" x14ac:dyDescent="0.25">
      <c r="A3494" t="s">
        <v>3158</v>
      </c>
    </row>
    <row r="3495" spans="1:1" x14ac:dyDescent="0.25">
      <c r="A3495" t="s">
        <v>4729</v>
      </c>
    </row>
    <row r="3496" spans="1:1" x14ac:dyDescent="0.25">
      <c r="A3496" t="s">
        <v>5798</v>
      </c>
    </row>
    <row r="3497" spans="1:1" x14ac:dyDescent="0.25">
      <c r="A3497" t="s">
        <v>5477</v>
      </c>
    </row>
    <row r="3498" spans="1:1" x14ac:dyDescent="0.25">
      <c r="A3498" t="s">
        <v>170</v>
      </c>
    </row>
    <row r="3499" spans="1:1" x14ac:dyDescent="0.25">
      <c r="A3499" t="s">
        <v>4644</v>
      </c>
    </row>
    <row r="3500" spans="1:1" x14ac:dyDescent="0.25">
      <c r="A3500" t="s">
        <v>5353</v>
      </c>
    </row>
    <row r="3501" spans="1:1" x14ac:dyDescent="0.25">
      <c r="A3501" t="s">
        <v>4128</v>
      </c>
    </row>
    <row r="3502" spans="1:1" x14ac:dyDescent="0.25">
      <c r="A3502" t="s">
        <v>5351</v>
      </c>
    </row>
    <row r="3503" spans="1:1" x14ac:dyDescent="0.25">
      <c r="A3503" t="s">
        <v>5352</v>
      </c>
    </row>
    <row r="3504" spans="1:1" x14ac:dyDescent="0.25">
      <c r="A3504" t="s">
        <v>5057</v>
      </c>
    </row>
    <row r="3505" spans="1:1" x14ac:dyDescent="0.25">
      <c r="A3505" t="s">
        <v>4728</v>
      </c>
    </row>
    <row r="3506" spans="1:1" x14ac:dyDescent="0.25">
      <c r="A3506" t="s">
        <v>5346</v>
      </c>
    </row>
    <row r="3507" spans="1:1" x14ac:dyDescent="0.25">
      <c r="A3507" t="s">
        <v>1248</v>
      </c>
    </row>
    <row r="3508" spans="1:1" x14ac:dyDescent="0.25">
      <c r="A3508" t="s">
        <v>1201</v>
      </c>
    </row>
    <row r="3509" spans="1:1" x14ac:dyDescent="0.25">
      <c r="A3509" t="s">
        <v>1215</v>
      </c>
    </row>
    <row r="3510" spans="1:1" x14ac:dyDescent="0.25">
      <c r="A3510" t="s">
        <v>1217</v>
      </c>
    </row>
    <row r="3511" spans="1:1" x14ac:dyDescent="0.25">
      <c r="A3511" t="s">
        <v>1214</v>
      </c>
    </row>
    <row r="3512" spans="1:1" x14ac:dyDescent="0.25">
      <c r="A3512" t="s">
        <v>5804</v>
      </c>
    </row>
    <row r="3513" spans="1:1" x14ac:dyDescent="0.25">
      <c r="A3513" t="s">
        <v>5897</v>
      </c>
    </row>
    <row r="3514" spans="1:1" x14ac:dyDescent="0.25">
      <c r="A3514" t="s">
        <v>577</v>
      </c>
    </row>
    <row r="3515" spans="1:1" x14ac:dyDescent="0.25">
      <c r="A3515" t="s">
        <v>1568</v>
      </c>
    </row>
    <row r="3516" spans="1:1" x14ac:dyDescent="0.25">
      <c r="A3516" t="s">
        <v>1170</v>
      </c>
    </row>
    <row r="3517" spans="1:1" x14ac:dyDescent="0.25">
      <c r="A3517" t="s">
        <v>1167</v>
      </c>
    </row>
    <row r="3518" spans="1:1" x14ac:dyDescent="0.25">
      <c r="A3518" t="s">
        <v>5783</v>
      </c>
    </row>
    <row r="3519" spans="1:1" x14ac:dyDescent="0.25">
      <c r="A3519" t="s">
        <v>4183</v>
      </c>
    </row>
    <row r="3520" spans="1:1" x14ac:dyDescent="0.25">
      <c r="A3520" t="s">
        <v>5820</v>
      </c>
    </row>
    <row r="3521" spans="1:1" x14ac:dyDescent="0.25">
      <c r="A3521" t="s">
        <v>1974</v>
      </c>
    </row>
    <row r="3522" spans="1:1" x14ac:dyDescent="0.25">
      <c r="A3522" t="s">
        <v>1147</v>
      </c>
    </row>
    <row r="3523" spans="1:1" x14ac:dyDescent="0.25">
      <c r="A3523" t="s">
        <v>3414</v>
      </c>
    </row>
    <row r="3524" spans="1:1" x14ac:dyDescent="0.25">
      <c r="A3524" t="s">
        <v>1162</v>
      </c>
    </row>
    <row r="3525" spans="1:1" x14ac:dyDescent="0.25">
      <c r="A3525" t="s">
        <v>5143</v>
      </c>
    </row>
    <row r="3526" spans="1:1" x14ac:dyDescent="0.25">
      <c r="A3526" t="s">
        <v>5142</v>
      </c>
    </row>
    <row r="3527" spans="1:1" x14ac:dyDescent="0.25">
      <c r="A3527" t="s">
        <v>5122</v>
      </c>
    </row>
    <row r="3528" spans="1:1" x14ac:dyDescent="0.25">
      <c r="A3528" t="s">
        <v>1555</v>
      </c>
    </row>
    <row r="3529" spans="1:1" x14ac:dyDescent="0.25">
      <c r="A3529" t="s">
        <v>5144</v>
      </c>
    </row>
    <row r="3530" spans="1:1" x14ac:dyDescent="0.25">
      <c r="A3530" t="s">
        <v>4184</v>
      </c>
    </row>
    <row r="3531" spans="1:1" x14ac:dyDescent="0.25">
      <c r="A3531" t="s">
        <v>520</v>
      </c>
    </row>
    <row r="3532" spans="1:1" x14ac:dyDescent="0.25">
      <c r="A3532" t="s">
        <v>962</v>
      </c>
    </row>
    <row r="3533" spans="1:1" x14ac:dyDescent="0.25">
      <c r="A3533" t="s">
        <v>1134</v>
      </c>
    </row>
    <row r="3534" spans="1:1" x14ac:dyDescent="0.25">
      <c r="A3534" t="s">
        <v>5463</v>
      </c>
    </row>
    <row r="3535" spans="1:1" x14ac:dyDescent="0.25">
      <c r="A3535" t="s">
        <v>590</v>
      </c>
    </row>
    <row r="3536" spans="1:1" x14ac:dyDescent="0.25">
      <c r="A3536" t="s">
        <v>589</v>
      </c>
    </row>
    <row r="3537" spans="1:1" x14ac:dyDescent="0.25">
      <c r="A3537" t="s">
        <v>3238</v>
      </c>
    </row>
    <row r="3538" spans="1:1" x14ac:dyDescent="0.25">
      <c r="A3538" t="s">
        <v>1230</v>
      </c>
    </row>
    <row r="3539" spans="1:1" x14ac:dyDescent="0.25">
      <c r="A3539" t="s">
        <v>1228</v>
      </c>
    </row>
    <row r="3540" spans="1:1" x14ac:dyDescent="0.25">
      <c r="A3540" t="s">
        <v>3768</v>
      </c>
    </row>
    <row r="3541" spans="1:1" x14ac:dyDescent="0.25">
      <c r="A3541" t="s">
        <v>1128</v>
      </c>
    </row>
    <row r="3542" spans="1:1" x14ac:dyDescent="0.25">
      <c r="A3542" t="s">
        <v>1125</v>
      </c>
    </row>
    <row r="3543" spans="1:1" x14ac:dyDescent="0.25">
      <c r="A3543" t="s">
        <v>1129</v>
      </c>
    </row>
    <row r="3544" spans="1:1" x14ac:dyDescent="0.25">
      <c r="A3544" t="s">
        <v>1185</v>
      </c>
    </row>
    <row r="3545" spans="1:1" x14ac:dyDescent="0.25">
      <c r="A3545" t="s">
        <v>1136</v>
      </c>
    </row>
    <row r="3546" spans="1:1" x14ac:dyDescent="0.25">
      <c r="A3546" t="s">
        <v>1127</v>
      </c>
    </row>
    <row r="3547" spans="1:1" x14ac:dyDescent="0.25">
      <c r="A3547" t="s">
        <v>265</v>
      </c>
    </row>
    <row r="3548" spans="1:1" x14ac:dyDescent="0.25">
      <c r="A3548" t="s">
        <v>260</v>
      </c>
    </row>
    <row r="3549" spans="1:1" x14ac:dyDescent="0.25">
      <c r="A3549" t="s">
        <v>1180</v>
      </c>
    </row>
    <row r="3550" spans="1:1" x14ac:dyDescent="0.25">
      <c r="A3550" t="s">
        <v>1137</v>
      </c>
    </row>
    <row r="3551" spans="1:1" x14ac:dyDescent="0.25">
      <c r="A3551" t="s">
        <v>1181</v>
      </c>
    </row>
    <row r="3552" spans="1:1" x14ac:dyDescent="0.25">
      <c r="A3552" t="s">
        <v>1138</v>
      </c>
    </row>
    <row r="3553" spans="1:1" x14ac:dyDescent="0.25">
      <c r="A3553" t="s">
        <v>1139</v>
      </c>
    </row>
    <row r="3554" spans="1:1" x14ac:dyDescent="0.25">
      <c r="A3554" t="s">
        <v>1131</v>
      </c>
    </row>
    <row r="3555" spans="1:1" x14ac:dyDescent="0.25">
      <c r="A3555" t="s">
        <v>1133</v>
      </c>
    </row>
    <row r="3556" spans="1:1" x14ac:dyDescent="0.25">
      <c r="A3556" t="s">
        <v>1189</v>
      </c>
    </row>
    <row r="3557" spans="1:1" x14ac:dyDescent="0.25">
      <c r="A3557" t="s">
        <v>1132</v>
      </c>
    </row>
    <row r="3558" spans="1:1" x14ac:dyDescent="0.25">
      <c r="A3558" t="s">
        <v>3415</v>
      </c>
    </row>
    <row r="3559" spans="1:1" x14ac:dyDescent="0.25">
      <c r="A3559" t="s">
        <v>5511</v>
      </c>
    </row>
    <row r="3560" spans="1:1" x14ac:dyDescent="0.25">
      <c r="A3560" t="s">
        <v>5512</v>
      </c>
    </row>
    <row r="3561" spans="1:1" x14ac:dyDescent="0.25">
      <c r="A3561" t="s">
        <v>2307</v>
      </c>
    </row>
    <row r="3562" spans="1:1" x14ac:dyDescent="0.25">
      <c r="A3562" t="s">
        <v>5509</v>
      </c>
    </row>
    <row r="3563" spans="1:1" x14ac:dyDescent="0.25">
      <c r="A3563" t="s">
        <v>3413</v>
      </c>
    </row>
    <row r="3564" spans="1:1" x14ac:dyDescent="0.25">
      <c r="A3564" t="s">
        <v>3767</v>
      </c>
    </row>
    <row r="3565" spans="1:1" x14ac:dyDescent="0.25">
      <c r="A3565" t="s">
        <v>1550</v>
      </c>
    </row>
    <row r="3566" spans="1:1" x14ac:dyDescent="0.25">
      <c r="A3566" t="s">
        <v>1190</v>
      </c>
    </row>
    <row r="3567" spans="1:1" x14ac:dyDescent="0.25">
      <c r="A3567" t="s">
        <v>5461</v>
      </c>
    </row>
    <row r="3568" spans="1:1" x14ac:dyDescent="0.25">
      <c r="A3568" t="s">
        <v>1186</v>
      </c>
    </row>
    <row r="3569" spans="1:1" x14ac:dyDescent="0.25">
      <c r="A3569" t="s">
        <v>1160</v>
      </c>
    </row>
    <row r="3570" spans="1:1" x14ac:dyDescent="0.25">
      <c r="A3570" t="s">
        <v>1188</v>
      </c>
    </row>
    <row r="3571" spans="1:1" x14ac:dyDescent="0.25">
      <c r="A3571" t="s">
        <v>1171</v>
      </c>
    </row>
    <row r="3572" spans="1:1" x14ac:dyDescent="0.25">
      <c r="A3572" t="s">
        <v>1168</v>
      </c>
    </row>
    <row r="3573" spans="1:1" x14ac:dyDescent="0.25">
      <c r="A3573" t="s">
        <v>1155</v>
      </c>
    </row>
    <row r="3574" spans="1:1" x14ac:dyDescent="0.25">
      <c r="A3574" t="s">
        <v>2288</v>
      </c>
    </row>
    <row r="3575" spans="1:1" x14ac:dyDescent="0.25">
      <c r="A3575" t="s">
        <v>3980</v>
      </c>
    </row>
    <row r="3576" spans="1:1" x14ac:dyDescent="0.25">
      <c r="A3576" t="s">
        <v>1604</v>
      </c>
    </row>
    <row r="3577" spans="1:1" x14ac:dyDescent="0.25">
      <c r="A3577" t="s">
        <v>1712</v>
      </c>
    </row>
    <row r="3578" spans="1:1" x14ac:dyDescent="0.25">
      <c r="A3578" t="s">
        <v>4964</v>
      </c>
    </row>
    <row r="3579" spans="1:1" x14ac:dyDescent="0.25">
      <c r="A3579" t="s">
        <v>2641</v>
      </c>
    </row>
    <row r="3580" spans="1:1" x14ac:dyDescent="0.25">
      <c r="A3580" t="s">
        <v>2463</v>
      </c>
    </row>
    <row r="3581" spans="1:1" x14ac:dyDescent="0.25">
      <c r="A3581" t="s">
        <v>3819</v>
      </c>
    </row>
    <row r="3582" spans="1:1" x14ac:dyDescent="0.25">
      <c r="A3582" t="s">
        <v>5291</v>
      </c>
    </row>
    <row r="3583" spans="1:1" x14ac:dyDescent="0.25">
      <c r="A3583" t="s">
        <v>3032</v>
      </c>
    </row>
    <row r="3584" spans="1:1" x14ac:dyDescent="0.25">
      <c r="A3584" t="s">
        <v>2558</v>
      </c>
    </row>
    <row r="3585" spans="1:1" x14ac:dyDescent="0.25">
      <c r="A3585" t="s">
        <v>2556</v>
      </c>
    </row>
    <row r="3586" spans="1:1" x14ac:dyDescent="0.25">
      <c r="A3586" t="s">
        <v>2557</v>
      </c>
    </row>
    <row r="3587" spans="1:1" x14ac:dyDescent="0.25">
      <c r="A3587" t="s">
        <v>2547</v>
      </c>
    </row>
    <row r="3588" spans="1:1" x14ac:dyDescent="0.25">
      <c r="A3588" t="s">
        <v>2548</v>
      </c>
    </row>
    <row r="3589" spans="1:1" x14ac:dyDescent="0.25">
      <c r="A3589" t="s">
        <v>2543</v>
      </c>
    </row>
    <row r="3590" spans="1:1" x14ac:dyDescent="0.25">
      <c r="A3590" t="s">
        <v>2544</v>
      </c>
    </row>
    <row r="3591" spans="1:1" x14ac:dyDescent="0.25">
      <c r="A3591" t="s">
        <v>2545</v>
      </c>
    </row>
    <row r="3592" spans="1:1" x14ac:dyDescent="0.25">
      <c r="A3592" t="s">
        <v>2546</v>
      </c>
    </row>
    <row r="3593" spans="1:1" x14ac:dyDescent="0.25">
      <c r="A3593" t="s">
        <v>2562</v>
      </c>
    </row>
    <row r="3594" spans="1:1" x14ac:dyDescent="0.25">
      <c r="A3594" t="s">
        <v>2560</v>
      </c>
    </row>
    <row r="3595" spans="1:1" x14ac:dyDescent="0.25">
      <c r="A3595" t="s">
        <v>2554</v>
      </c>
    </row>
    <row r="3596" spans="1:1" x14ac:dyDescent="0.25">
      <c r="A3596" t="s">
        <v>2555</v>
      </c>
    </row>
    <row r="3597" spans="1:1" x14ac:dyDescent="0.25">
      <c r="A3597" t="s">
        <v>2549</v>
      </c>
    </row>
    <row r="3598" spans="1:1" x14ac:dyDescent="0.25">
      <c r="A3598" t="s">
        <v>2550</v>
      </c>
    </row>
    <row r="3599" spans="1:1" x14ac:dyDescent="0.25">
      <c r="A3599" t="s">
        <v>2573</v>
      </c>
    </row>
    <row r="3600" spans="1:1" x14ac:dyDescent="0.25">
      <c r="A3600" t="s">
        <v>2565</v>
      </c>
    </row>
    <row r="3601" spans="1:1" x14ac:dyDescent="0.25">
      <c r="A3601" t="s">
        <v>2566</v>
      </c>
    </row>
    <row r="3602" spans="1:1" x14ac:dyDescent="0.25">
      <c r="A3602" t="s">
        <v>2567</v>
      </c>
    </row>
    <row r="3603" spans="1:1" x14ac:dyDescent="0.25">
      <c r="A3603" t="s">
        <v>2563</v>
      </c>
    </row>
    <row r="3604" spans="1:1" x14ac:dyDescent="0.25">
      <c r="A3604" t="s">
        <v>2317</v>
      </c>
    </row>
    <row r="3605" spans="1:1" x14ac:dyDescent="0.25">
      <c r="A3605" t="s">
        <v>2110</v>
      </c>
    </row>
    <row r="3606" spans="1:1" x14ac:dyDescent="0.25">
      <c r="A3606" t="s">
        <v>2680</v>
      </c>
    </row>
    <row r="3607" spans="1:1" x14ac:dyDescent="0.25">
      <c r="A3607" t="s">
        <v>4858</v>
      </c>
    </row>
    <row r="3608" spans="1:1" x14ac:dyDescent="0.25">
      <c r="A3608" t="s">
        <v>2605</v>
      </c>
    </row>
    <row r="3609" spans="1:1" x14ac:dyDescent="0.25">
      <c r="A3609" t="s">
        <v>5676</v>
      </c>
    </row>
    <row r="3610" spans="1:1" x14ac:dyDescent="0.25">
      <c r="A3610" t="s">
        <v>3019</v>
      </c>
    </row>
    <row r="3611" spans="1:1" x14ac:dyDescent="0.25">
      <c r="A3611" t="s">
        <v>2341</v>
      </c>
    </row>
    <row r="3612" spans="1:1" x14ac:dyDescent="0.25">
      <c r="A3612" t="s">
        <v>2774</v>
      </c>
    </row>
    <row r="3613" spans="1:1" x14ac:dyDescent="0.25">
      <c r="A3613" t="s">
        <v>2775</v>
      </c>
    </row>
    <row r="3614" spans="1:1" x14ac:dyDescent="0.25">
      <c r="A3614" t="s">
        <v>3034</v>
      </c>
    </row>
    <row r="3615" spans="1:1" x14ac:dyDescent="0.25">
      <c r="A3615" t="s">
        <v>3528</v>
      </c>
    </row>
    <row r="3616" spans="1:1" x14ac:dyDescent="0.25">
      <c r="A3616" t="s">
        <v>2795</v>
      </c>
    </row>
    <row r="3617" spans="1:1" x14ac:dyDescent="0.25">
      <c r="A3617" t="s">
        <v>3489</v>
      </c>
    </row>
    <row r="3618" spans="1:1" x14ac:dyDescent="0.25">
      <c r="A3618" t="s">
        <v>3490</v>
      </c>
    </row>
    <row r="3619" spans="1:1" x14ac:dyDescent="0.25">
      <c r="A3619" t="s">
        <v>5917</v>
      </c>
    </row>
    <row r="3620" spans="1:1" x14ac:dyDescent="0.25">
      <c r="A3620" t="s">
        <v>2729</v>
      </c>
    </row>
    <row r="3621" spans="1:1" x14ac:dyDescent="0.25">
      <c r="A3621" t="s">
        <v>3481</v>
      </c>
    </row>
    <row r="3622" spans="1:1" x14ac:dyDescent="0.25">
      <c r="A3622" t="s">
        <v>5899</v>
      </c>
    </row>
    <row r="3623" spans="1:1" x14ac:dyDescent="0.25">
      <c r="A3623" t="s">
        <v>5625</v>
      </c>
    </row>
    <row r="3624" spans="1:1" x14ac:dyDescent="0.25">
      <c r="A3624" t="s">
        <v>2808</v>
      </c>
    </row>
    <row r="3625" spans="1:1" x14ac:dyDescent="0.25">
      <c r="A3625" t="s">
        <v>2946</v>
      </c>
    </row>
    <row r="3626" spans="1:1" x14ac:dyDescent="0.25">
      <c r="A3626" t="s">
        <v>3192</v>
      </c>
    </row>
    <row r="3627" spans="1:1" x14ac:dyDescent="0.25">
      <c r="A3627" t="s">
        <v>3185</v>
      </c>
    </row>
    <row r="3628" spans="1:1" x14ac:dyDescent="0.25">
      <c r="A3628" t="s">
        <v>2335</v>
      </c>
    </row>
    <row r="3629" spans="1:1" x14ac:dyDescent="0.25">
      <c r="A3629" t="s">
        <v>3498</v>
      </c>
    </row>
    <row r="3630" spans="1:1" x14ac:dyDescent="0.25">
      <c r="A3630" t="s">
        <v>5622</v>
      </c>
    </row>
    <row r="3631" spans="1:1" x14ac:dyDescent="0.25">
      <c r="A3631" t="s">
        <v>5133</v>
      </c>
    </row>
    <row r="3632" spans="1:1" x14ac:dyDescent="0.25">
      <c r="A3632" t="s">
        <v>3776</v>
      </c>
    </row>
    <row r="3633" spans="1:1" x14ac:dyDescent="0.25">
      <c r="A3633" t="s">
        <v>4830</v>
      </c>
    </row>
    <row r="3634" spans="1:1" x14ac:dyDescent="0.25">
      <c r="A3634" t="s">
        <v>3044</v>
      </c>
    </row>
    <row r="3635" spans="1:1" x14ac:dyDescent="0.25">
      <c r="A3635" t="s">
        <v>3028</v>
      </c>
    </row>
    <row r="3636" spans="1:1" x14ac:dyDescent="0.25">
      <c r="A3636" t="s">
        <v>4283</v>
      </c>
    </row>
    <row r="3637" spans="1:1" x14ac:dyDescent="0.25">
      <c r="A3637" t="s">
        <v>2358</v>
      </c>
    </row>
    <row r="3638" spans="1:1" x14ac:dyDescent="0.25">
      <c r="A3638" t="s">
        <v>4284</v>
      </c>
    </row>
    <row r="3639" spans="1:1" x14ac:dyDescent="0.25">
      <c r="A3639" t="s">
        <v>3007</v>
      </c>
    </row>
    <row r="3640" spans="1:1" x14ac:dyDescent="0.25">
      <c r="A3640" t="s">
        <v>5592</v>
      </c>
    </row>
    <row r="3641" spans="1:1" x14ac:dyDescent="0.25">
      <c r="A3641" t="s">
        <v>505</v>
      </c>
    </row>
    <row r="3642" spans="1:1" x14ac:dyDescent="0.25">
      <c r="A3642" t="s">
        <v>2377</v>
      </c>
    </row>
    <row r="3643" spans="1:1" x14ac:dyDescent="0.25">
      <c r="A3643" t="s">
        <v>2131</v>
      </c>
    </row>
    <row r="3644" spans="1:1" x14ac:dyDescent="0.25">
      <c r="A3644" t="s">
        <v>5582</v>
      </c>
    </row>
    <row r="3645" spans="1:1" x14ac:dyDescent="0.25">
      <c r="A3645" t="s">
        <v>2371</v>
      </c>
    </row>
    <row r="3646" spans="1:1" x14ac:dyDescent="0.25">
      <c r="A3646" t="s">
        <v>2286</v>
      </c>
    </row>
    <row r="3647" spans="1:1" x14ac:dyDescent="0.25">
      <c r="A3647" t="s">
        <v>2287</v>
      </c>
    </row>
    <row r="3648" spans="1:1" x14ac:dyDescent="0.25">
      <c r="A3648" t="s">
        <v>1277</v>
      </c>
    </row>
    <row r="3649" spans="1:1" x14ac:dyDescent="0.25">
      <c r="A3649" t="s">
        <v>1262</v>
      </c>
    </row>
    <row r="3650" spans="1:1" x14ac:dyDescent="0.25">
      <c r="A3650" t="s">
        <v>5729</v>
      </c>
    </row>
    <row r="3651" spans="1:1" x14ac:dyDescent="0.25">
      <c r="A3651" t="s">
        <v>1263</v>
      </c>
    </row>
    <row r="3652" spans="1:1" x14ac:dyDescent="0.25">
      <c r="A3652" t="s">
        <v>1269</v>
      </c>
    </row>
    <row r="3653" spans="1:1" x14ac:dyDescent="0.25">
      <c r="A3653" t="s">
        <v>1441</v>
      </c>
    </row>
    <row r="3654" spans="1:1" x14ac:dyDescent="0.25">
      <c r="A3654" t="s">
        <v>1921</v>
      </c>
    </row>
    <row r="3655" spans="1:1" x14ac:dyDescent="0.25">
      <c r="A3655" t="s">
        <v>4748</v>
      </c>
    </row>
    <row r="3656" spans="1:1" x14ac:dyDescent="0.25">
      <c r="A3656" t="s">
        <v>4085</v>
      </c>
    </row>
    <row r="3657" spans="1:1" x14ac:dyDescent="0.25">
      <c r="A3657" t="s">
        <v>4681</v>
      </c>
    </row>
    <row r="3658" spans="1:1" x14ac:dyDescent="0.25">
      <c r="A3658" t="s">
        <v>4086</v>
      </c>
    </row>
    <row r="3659" spans="1:1" x14ac:dyDescent="0.25">
      <c r="A3659" t="s">
        <v>5414</v>
      </c>
    </row>
    <row r="3660" spans="1:1" x14ac:dyDescent="0.25">
      <c r="A3660" t="s">
        <v>442</v>
      </c>
    </row>
    <row r="3661" spans="1:1" x14ac:dyDescent="0.25">
      <c r="A3661" t="s">
        <v>1252</v>
      </c>
    </row>
    <row r="3662" spans="1:1" x14ac:dyDescent="0.25">
      <c r="A3662" t="s">
        <v>4290</v>
      </c>
    </row>
    <row r="3663" spans="1:1" x14ac:dyDescent="0.25">
      <c r="A3663" t="s">
        <v>4291</v>
      </c>
    </row>
    <row r="3664" spans="1:1" x14ac:dyDescent="0.25">
      <c r="A3664" t="s">
        <v>1008</v>
      </c>
    </row>
    <row r="3665" spans="1:1" x14ac:dyDescent="0.25">
      <c r="A3665" t="s">
        <v>3686</v>
      </c>
    </row>
    <row r="3666" spans="1:1" x14ac:dyDescent="0.25">
      <c r="A3666" t="s">
        <v>3253</v>
      </c>
    </row>
    <row r="3667" spans="1:1" x14ac:dyDescent="0.25">
      <c r="A3667" t="s">
        <v>661</v>
      </c>
    </row>
    <row r="3668" spans="1:1" x14ac:dyDescent="0.25">
      <c r="A3668" t="s">
        <v>501</v>
      </c>
    </row>
    <row r="3669" spans="1:1" x14ac:dyDescent="0.25">
      <c r="A3669" t="s">
        <v>4947</v>
      </c>
    </row>
    <row r="3670" spans="1:1" x14ac:dyDescent="0.25">
      <c r="A3670" t="s">
        <v>1966</v>
      </c>
    </row>
    <row r="3671" spans="1:1" x14ac:dyDescent="0.25">
      <c r="A3671" t="s">
        <v>1944</v>
      </c>
    </row>
    <row r="3672" spans="1:1" x14ac:dyDescent="0.25">
      <c r="A3672" t="s">
        <v>3753</v>
      </c>
    </row>
    <row r="3673" spans="1:1" x14ac:dyDescent="0.25">
      <c r="A3673" t="s">
        <v>502</v>
      </c>
    </row>
    <row r="3674" spans="1:1" x14ac:dyDescent="0.25">
      <c r="A3674" t="s">
        <v>4181</v>
      </c>
    </row>
    <row r="3675" spans="1:1" x14ac:dyDescent="0.25">
      <c r="A3675" t="s">
        <v>1957</v>
      </c>
    </row>
    <row r="3676" spans="1:1" x14ac:dyDescent="0.25">
      <c r="A3676" t="s">
        <v>1971</v>
      </c>
    </row>
    <row r="3677" spans="1:1" x14ac:dyDescent="0.25">
      <c r="A3677" t="s">
        <v>3751</v>
      </c>
    </row>
    <row r="3678" spans="1:1" x14ac:dyDescent="0.25">
      <c r="A3678" t="s">
        <v>1958</v>
      </c>
    </row>
    <row r="3679" spans="1:1" x14ac:dyDescent="0.25">
      <c r="A3679" t="s">
        <v>5814</v>
      </c>
    </row>
    <row r="3680" spans="1:1" x14ac:dyDescent="0.25">
      <c r="A3680" t="s">
        <v>1932</v>
      </c>
    </row>
    <row r="3681" spans="1:1" x14ac:dyDescent="0.25">
      <c r="A3681" t="s">
        <v>638</v>
      </c>
    </row>
    <row r="3682" spans="1:1" x14ac:dyDescent="0.25">
      <c r="A3682" t="s">
        <v>1318</v>
      </c>
    </row>
    <row r="3683" spans="1:1" x14ac:dyDescent="0.25">
      <c r="A3683" t="s">
        <v>822</v>
      </c>
    </row>
    <row r="3684" spans="1:1" x14ac:dyDescent="0.25">
      <c r="A3684" t="s">
        <v>1643</v>
      </c>
    </row>
    <row r="3685" spans="1:1" x14ac:dyDescent="0.25">
      <c r="A3685" t="s">
        <v>1644</v>
      </c>
    </row>
    <row r="3686" spans="1:1" x14ac:dyDescent="0.25">
      <c r="A3686" t="s">
        <v>4365</v>
      </c>
    </row>
    <row r="3687" spans="1:1" x14ac:dyDescent="0.25">
      <c r="A3687" t="s">
        <v>1645</v>
      </c>
    </row>
    <row r="3688" spans="1:1" x14ac:dyDescent="0.25">
      <c r="A3688" t="s">
        <v>1728</v>
      </c>
    </row>
    <row r="3689" spans="1:1" x14ac:dyDescent="0.25">
      <c r="A3689" t="s">
        <v>1673</v>
      </c>
    </row>
    <row r="3690" spans="1:1" x14ac:dyDescent="0.25">
      <c r="A3690" t="s">
        <v>1729</v>
      </c>
    </row>
    <row r="3691" spans="1:1" x14ac:dyDescent="0.25">
      <c r="A3691" t="s">
        <v>1671</v>
      </c>
    </row>
    <row r="3692" spans="1:1" x14ac:dyDescent="0.25">
      <c r="A3692" t="s">
        <v>4462</v>
      </c>
    </row>
    <row r="3693" spans="1:1" x14ac:dyDescent="0.25">
      <c r="A3693" t="s">
        <v>1652</v>
      </c>
    </row>
    <row r="3694" spans="1:1" x14ac:dyDescent="0.25">
      <c r="A3694" t="s">
        <v>4448</v>
      </c>
    </row>
    <row r="3695" spans="1:1" x14ac:dyDescent="0.25">
      <c r="A3695" t="s">
        <v>3354</v>
      </c>
    </row>
    <row r="3696" spans="1:1" x14ac:dyDescent="0.25">
      <c r="A3696" t="s">
        <v>3355</v>
      </c>
    </row>
    <row r="3697" spans="1:1" x14ac:dyDescent="0.25">
      <c r="A3697" t="s">
        <v>1679</v>
      </c>
    </row>
    <row r="3698" spans="1:1" x14ac:dyDescent="0.25">
      <c r="A3698" t="s">
        <v>1680</v>
      </c>
    </row>
    <row r="3699" spans="1:1" x14ac:dyDescent="0.25">
      <c r="A3699" t="s">
        <v>1705</v>
      </c>
    </row>
    <row r="3700" spans="1:1" x14ac:dyDescent="0.25">
      <c r="A3700" t="s">
        <v>1701</v>
      </c>
    </row>
    <row r="3701" spans="1:1" x14ac:dyDescent="0.25">
      <c r="A3701" t="s">
        <v>1686</v>
      </c>
    </row>
    <row r="3702" spans="1:1" x14ac:dyDescent="0.25">
      <c r="A3702" t="s">
        <v>1672</v>
      </c>
    </row>
    <row r="3703" spans="1:1" x14ac:dyDescent="0.25">
      <c r="A3703" t="s">
        <v>1650</v>
      </c>
    </row>
    <row r="3704" spans="1:1" x14ac:dyDescent="0.25">
      <c r="A3704" t="s">
        <v>1731</v>
      </c>
    </row>
    <row r="3705" spans="1:1" x14ac:dyDescent="0.25">
      <c r="A3705" t="s">
        <v>1646</v>
      </c>
    </row>
    <row r="3706" spans="1:1" x14ac:dyDescent="0.25">
      <c r="A3706" t="s">
        <v>1642</v>
      </c>
    </row>
    <row r="3707" spans="1:1" x14ac:dyDescent="0.25">
      <c r="A3707" t="s">
        <v>1631</v>
      </c>
    </row>
    <row r="3708" spans="1:1" x14ac:dyDescent="0.25">
      <c r="A3708" t="s">
        <v>1632</v>
      </c>
    </row>
    <row r="3709" spans="1:1" x14ac:dyDescent="0.25">
      <c r="A3709" t="s">
        <v>1657</v>
      </c>
    </row>
    <row r="3710" spans="1:1" x14ac:dyDescent="0.25">
      <c r="A3710" t="s">
        <v>1730</v>
      </c>
    </row>
    <row r="3711" spans="1:1" x14ac:dyDescent="0.25">
      <c r="A3711" t="s">
        <v>1670</v>
      </c>
    </row>
    <row r="3712" spans="1:1" x14ac:dyDescent="0.25">
      <c r="A3712" t="s">
        <v>1633</v>
      </c>
    </row>
    <row r="3713" spans="1:1" x14ac:dyDescent="0.25">
      <c r="A3713" t="s">
        <v>1700</v>
      </c>
    </row>
    <row r="3714" spans="1:1" x14ac:dyDescent="0.25">
      <c r="A3714" t="s">
        <v>1634</v>
      </c>
    </row>
    <row r="3715" spans="1:1" x14ac:dyDescent="0.25">
      <c r="A3715" t="s">
        <v>1635</v>
      </c>
    </row>
    <row r="3716" spans="1:1" x14ac:dyDescent="0.25">
      <c r="A3716" t="s">
        <v>1687</v>
      </c>
    </row>
    <row r="3717" spans="1:1" x14ac:dyDescent="0.25">
      <c r="A3717" t="s">
        <v>811</v>
      </c>
    </row>
    <row r="3718" spans="1:1" x14ac:dyDescent="0.25">
      <c r="A3718" t="s">
        <v>795</v>
      </c>
    </row>
    <row r="3719" spans="1:1" x14ac:dyDescent="0.25">
      <c r="A3719" t="s">
        <v>3668</v>
      </c>
    </row>
    <row r="3720" spans="1:1" x14ac:dyDescent="0.25">
      <c r="A3720" t="s">
        <v>641</v>
      </c>
    </row>
    <row r="3721" spans="1:1" x14ac:dyDescent="0.25">
      <c r="A3721" t="s">
        <v>802</v>
      </c>
    </row>
    <row r="3722" spans="1:1" x14ac:dyDescent="0.25">
      <c r="A3722" t="s">
        <v>4072</v>
      </c>
    </row>
    <row r="3723" spans="1:1" x14ac:dyDescent="0.25">
      <c r="A3723" t="s">
        <v>788</v>
      </c>
    </row>
    <row r="3724" spans="1:1" x14ac:dyDescent="0.25">
      <c r="A3724" t="s">
        <v>4788</v>
      </c>
    </row>
    <row r="3725" spans="1:1" x14ac:dyDescent="0.25">
      <c r="A3725" t="s">
        <v>4327</v>
      </c>
    </row>
    <row r="3726" spans="1:1" x14ac:dyDescent="0.25">
      <c r="A3726" t="s">
        <v>657</v>
      </c>
    </row>
    <row r="3727" spans="1:1" x14ac:dyDescent="0.25">
      <c r="A3727" t="s">
        <v>666</v>
      </c>
    </row>
    <row r="3728" spans="1:1" x14ac:dyDescent="0.25">
      <c r="A3728" t="s">
        <v>670</v>
      </c>
    </row>
    <row r="3729" spans="1:1" x14ac:dyDescent="0.25">
      <c r="A3729" t="s">
        <v>662</v>
      </c>
    </row>
    <row r="3730" spans="1:1" x14ac:dyDescent="0.25">
      <c r="A3730" t="s">
        <v>838</v>
      </c>
    </row>
    <row r="3731" spans="1:1" x14ac:dyDescent="0.25">
      <c r="A3731" t="s">
        <v>3705</v>
      </c>
    </row>
    <row r="3732" spans="1:1" x14ac:dyDescent="0.25">
      <c r="A3732" t="s">
        <v>796</v>
      </c>
    </row>
    <row r="3733" spans="1:1" x14ac:dyDescent="0.25">
      <c r="A3733" t="s">
        <v>663</v>
      </c>
    </row>
    <row r="3734" spans="1:1" x14ac:dyDescent="0.25">
      <c r="A3734" t="s">
        <v>825</v>
      </c>
    </row>
    <row r="3735" spans="1:1" x14ac:dyDescent="0.25">
      <c r="A3735" t="s">
        <v>804</v>
      </c>
    </row>
    <row r="3736" spans="1:1" x14ac:dyDescent="0.25">
      <c r="A3736" t="s">
        <v>800</v>
      </c>
    </row>
    <row r="3737" spans="1:1" x14ac:dyDescent="0.25">
      <c r="A3737" t="s">
        <v>801</v>
      </c>
    </row>
    <row r="3738" spans="1:1" x14ac:dyDescent="0.25">
      <c r="A3738" t="s">
        <v>812</v>
      </c>
    </row>
    <row r="3739" spans="1:1" x14ac:dyDescent="0.25">
      <c r="A3739" t="s">
        <v>818</v>
      </c>
    </row>
    <row r="3740" spans="1:1" x14ac:dyDescent="0.25">
      <c r="A3740" t="s">
        <v>787</v>
      </c>
    </row>
    <row r="3741" spans="1:1" x14ac:dyDescent="0.25">
      <c r="A3741" t="s">
        <v>4713</v>
      </c>
    </row>
    <row r="3742" spans="1:1" x14ac:dyDescent="0.25">
      <c r="A3742" t="s">
        <v>645</v>
      </c>
    </row>
    <row r="3743" spans="1:1" x14ac:dyDescent="0.25">
      <c r="A3743" t="s">
        <v>637</v>
      </c>
    </row>
    <row r="3744" spans="1:1" x14ac:dyDescent="0.25">
      <c r="A3744" t="s">
        <v>667</v>
      </c>
    </row>
    <row r="3745" spans="1:1" x14ac:dyDescent="0.25">
      <c r="A3745" t="s">
        <v>678</v>
      </c>
    </row>
    <row r="3746" spans="1:1" x14ac:dyDescent="0.25">
      <c r="A3746" t="s">
        <v>677</v>
      </c>
    </row>
    <row r="3747" spans="1:1" x14ac:dyDescent="0.25">
      <c r="A3747" t="s">
        <v>649</v>
      </c>
    </row>
    <row r="3748" spans="1:1" x14ac:dyDescent="0.25">
      <c r="A3748" t="s">
        <v>5418</v>
      </c>
    </row>
    <row r="3749" spans="1:1" x14ac:dyDescent="0.25">
      <c r="A3749" t="s">
        <v>656</v>
      </c>
    </row>
    <row r="3750" spans="1:1" x14ac:dyDescent="0.25">
      <c r="A3750" t="s">
        <v>668</v>
      </c>
    </row>
    <row r="3751" spans="1:1" x14ac:dyDescent="0.25">
      <c r="A3751" t="s">
        <v>1284</v>
      </c>
    </row>
    <row r="3752" spans="1:1" x14ac:dyDescent="0.25">
      <c r="A3752" t="s">
        <v>669</v>
      </c>
    </row>
    <row r="3753" spans="1:1" x14ac:dyDescent="0.25">
      <c r="A3753" t="s">
        <v>4467</v>
      </c>
    </row>
    <row r="3754" spans="1:1" x14ac:dyDescent="0.25">
      <c r="A3754" t="s">
        <v>5419</v>
      </c>
    </row>
    <row r="3755" spans="1:1" x14ac:dyDescent="0.25">
      <c r="A3755" t="s">
        <v>5420</v>
      </c>
    </row>
    <row r="3756" spans="1:1" x14ac:dyDescent="0.25">
      <c r="A3756" t="s">
        <v>5421</v>
      </c>
    </row>
    <row r="3757" spans="1:1" x14ac:dyDescent="0.25">
      <c r="A3757" t="s">
        <v>5423</v>
      </c>
    </row>
    <row r="3758" spans="1:1" x14ac:dyDescent="0.25">
      <c r="A3758" t="s">
        <v>5424</v>
      </c>
    </row>
    <row r="3759" spans="1:1" x14ac:dyDescent="0.25">
      <c r="A3759" t="s">
        <v>5422</v>
      </c>
    </row>
    <row r="3760" spans="1:1" x14ac:dyDescent="0.25">
      <c r="A3760" t="s">
        <v>5425</v>
      </c>
    </row>
    <row r="3761" spans="1:1" x14ac:dyDescent="0.25">
      <c r="A3761" t="s">
        <v>5426</v>
      </c>
    </row>
    <row r="3762" spans="1:1" x14ac:dyDescent="0.25">
      <c r="A3762" t="s">
        <v>5427</v>
      </c>
    </row>
    <row r="3763" spans="1:1" x14ac:dyDescent="0.25">
      <c r="A3763" t="s">
        <v>5428</v>
      </c>
    </row>
    <row r="3764" spans="1:1" x14ac:dyDescent="0.25">
      <c r="A3764" t="s">
        <v>5429</v>
      </c>
    </row>
    <row r="3765" spans="1:1" x14ac:dyDescent="0.25">
      <c r="A3765" t="s">
        <v>1255</v>
      </c>
    </row>
    <row r="3766" spans="1:1" x14ac:dyDescent="0.25">
      <c r="A3766" t="s">
        <v>1331</v>
      </c>
    </row>
    <row r="3767" spans="1:1" x14ac:dyDescent="0.25">
      <c r="A3767" t="s">
        <v>4412</v>
      </c>
    </row>
    <row r="3768" spans="1:1" x14ac:dyDescent="0.25">
      <c r="A3768" t="s">
        <v>1326</v>
      </c>
    </row>
    <row r="3769" spans="1:1" x14ac:dyDescent="0.25">
      <c r="A3769" t="s">
        <v>1306</v>
      </c>
    </row>
    <row r="3770" spans="1:1" x14ac:dyDescent="0.25">
      <c r="A3770" t="s">
        <v>1323</v>
      </c>
    </row>
    <row r="3771" spans="1:1" x14ac:dyDescent="0.25">
      <c r="A3771" t="s">
        <v>1332</v>
      </c>
    </row>
    <row r="3772" spans="1:1" x14ac:dyDescent="0.25">
      <c r="A3772" t="s">
        <v>1327</v>
      </c>
    </row>
    <row r="3773" spans="1:1" x14ac:dyDescent="0.25">
      <c r="A3773" t="s">
        <v>1328</v>
      </c>
    </row>
    <row r="3774" spans="1:1" x14ac:dyDescent="0.25">
      <c r="A3774" t="s">
        <v>3329</v>
      </c>
    </row>
    <row r="3775" spans="1:1" x14ac:dyDescent="0.25">
      <c r="A3775" t="s">
        <v>1324</v>
      </c>
    </row>
    <row r="3776" spans="1:1" x14ac:dyDescent="0.25">
      <c r="A3776" t="s">
        <v>1321</v>
      </c>
    </row>
    <row r="3777" spans="1:1" x14ac:dyDescent="0.25">
      <c r="A3777" t="s">
        <v>1329</v>
      </c>
    </row>
    <row r="3778" spans="1:1" x14ac:dyDescent="0.25">
      <c r="A3778" t="s">
        <v>1347</v>
      </c>
    </row>
    <row r="3779" spans="1:1" x14ac:dyDescent="0.25">
      <c r="A3779" t="s">
        <v>1330</v>
      </c>
    </row>
    <row r="3780" spans="1:1" x14ac:dyDescent="0.25">
      <c r="A3780" t="s">
        <v>1320</v>
      </c>
    </row>
    <row r="3781" spans="1:1" x14ac:dyDescent="0.25">
      <c r="A3781" t="s">
        <v>1313</v>
      </c>
    </row>
    <row r="3782" spans="1:1" x14ac:dyDescent="0.25">
      <c r="A3782" t="s">
        <v>3740</v>
      </c>
    </row>
    <row r="3783" spans="1:1" x14ac:dyDescent="0.25">
      <c r="A3783" t="s">
        <v>1874</v>
      </c>
    </row>
    <row r="3784" spans="1:1" x14ac:dyDescent="0.25">
      <c r="A3784" t="s">
        <v>1340</v>
      </c>
    </row>
    <row r="3785" spans="1:1" x14ac:dyDescent="0.25">
      <c r="A3785" t="s">
        <v>1350</v>
      </c>
    </row>
    <row r="3786" spans="1:1" x14ac:dyDescent="0.25">
      <c r="A3786" t="s">
        <v>1339</v>
      </c>
    </row>
    <row r="3787" spans="1:1" x14ac:dyDescent="0.25">
      <c r="A3787" t="s">
        <v>1319</v>
      </c>
    </row>
    <row r="3788" spans="1:1" x14ac:dyDescent="0.25">
      <c r="A3788" t="s">
        <v>1637</v>
      </c>
    </row>
    <row r="3789" spans="1:1" x14ac:dyDescent="0.25">
      <c r="A3789" t="s">
        <v>856</v>
      </c>
    </row>
    <row r="3790" spans="1:1" x14ac:dyDescent="0.25">
      <c r="A3790" t="s">
        <v>286</v>
      </c>
    </row>
    <row r="3791" spans="1:1" x14ac:dyDescent="0.25">
      <c r="A3791" t="s">
        <v>1397</v>
      </c>
    </row>
    <row r="3792" spans="1:1" x14ac:dyDescent="0.25">
      <c r="A3792" t="s">
        <v>4634</v>
      </c>
    </row>
    <row r="3793" spans="1:1" x14ac:dyDescent="0.25">
      <c r="A3793" t="s">
        <v>5229</v>
      </c>
    </row>
    <row r="3794" spans="1:1" x14ac:dyDescent="0.25">
      <c r="A3794" t="s">
        <v>4951</v>
      </c>
    </row>
    <row r="3795" spans="1:1" x14ac:dyDescent="0.25">
      <c r="A3795" t="s">
        <v>1717</v>
      </c>
    </row>
    <row r="3796" spans="1:1" x14ac:dyDescent="0.25">
      <c r="A3796" t="s">
        <v>1941</v>
      </c>
    </row>
    <row r="3797" spans="1:1" x14ac:dyDescent="0.25">
      <c r="A3797" t="s">
        <v>3531</v>
      </c>
    </row>
    <row r="3798" spans="1:1" x14ac:dyDescent="0.25">
      <c r="A3798" t="s">
        <v>1942</v>
      </c>
    </row>
    <row r="3799" spans="1:1" x14ac:dyDescent="0.25">
      <c r="A3799" t="s">
        <v>1940</v>
      </c>
    </row>
    <row r="3800" spans="1:1" x14ac:dyDescent="0.25">
      <c r="A3800" t="s">
        <v>886</v>
      </c>
    </row>
    <row r="3801" spans="1:1" x14ac:dyDescent="0.25">
      <c r="A3801" t="s">
        <v>3739</v>
      </c>
    </row>
    <row r="3802" spans="1:1" x14ac:dyDescent="0.25">
      <c r="A3802" t="s">
        <v>3741</v>
      </c>
    </row>
    <row r="3803" spans="1:1" x14ac:dyDescent="0.25">
      <c r="A3803" t="s">
        <v>4173</v>
      </c>
    </row>
    <row r="3804" spans="1:1" x14ac:dyDescent="0.25">
      <c r="A3804" t="s">
        <v>1894</v>
      </c>
    </row>
    <row r="3805" spans="1:1" x14ac:dyDescent="0.25">
      <c r="A3805" t="s">
        <v>1875</v>
      </c>
    </row>
    <row r="3806" spans="1:1" x14ac:dyDescent="0.25">
      <c r="A3806" t="s">
        <v>531</v>
      </c>
    </row>
    <row r="3807" spans="1:1" x14ac:dyDescent="0.25">
      <c r="A3807" t="s">
        <v>4472</v>
      </c>
    </row>
    <row r="3808" spans="1:1" x14ac:dyDescent="0.25">
      <c r="A3808" t="s">
        <v>530</v>
      </c>
    </row>
    <row r="3809" spans="1:1" x14ac:dyDescent="0.25">
      <c r="A3809" t="s">
        <v>3732</v>
      </c>
    </row>
    <row r="3810" spans="1:1" x14ac:dyDescent="0.25">
      <c r="A3810" t="s">
        <v>1278</v>
      </c>
    </row>
    <row r="3811" spans="1:1" x14ac:dyDescent="0.25">
      <c r="A3811" t="s">
        <v>5358</v>
      </c>
    </row>
    <row r="3812" spans="1:1" x14ac:dyDescent="0.25">
      <c r="A3812" t="s">
        <v>658</v>
      </c>
    </row>
    <row r="3813" spans="1:1" x14ac:dyDescent="0.25">
      <c r="A3813" t="s">
        <v>786</v>
      </c>
    </row>
    <row r="3814" spans="1:1" x14ac:dyDescent="0.25">
      <c r="A3814" t="s">
        <v>824</v>
      </c>
    </row>
    <row r="3815" spans="1:1" x14ac:dyDescent="0.25">
      <c r="A3815" t="s">
        <v>829</v>
      </c>
    </row>
    <row r="3816" spans="1:1" x14ac:dyDescent="0.25">
      <c r="A3816" t="s">
        <v>830</v>
      </c>
    </row>
    <row r="3817" spans="1:1" x14ac:dyDescent="0.25">
      <c r="A3817" t="s">
        <v>831</v>
      </c>
    </row>
    <row r="3818" spans="1:1" x14ac:dyDescent="0.25">
      <c r="A3818" t="s">
        <v>832</v>
      </c>
    </row>
    <row r="3819" spans="1:1" x14ac:dyDescent="0.25">
      <c r="A3819" t="s">
        <v>791</v>
      </c>
    </row>
    <row r="3820" spans="1:1" x14ac:dyDescent="0.25">
      <c r="A3820" t="s">
        <v>790</v>
      </c>
    </row>
    <row r="3821" spans="1:1" x14ac:dyDescent="0.25">
      <c r="A3821" t="s">
        <v>625</v>
      </c>
    </row>
    <row r="3822" spans="1:1" x14ac:dyDescent="0.25">
      <c r="A3822" t="s">
        <v>3242</v>
      </c>
    </row>
    <row r="3823" spans="1:1" x14ac:dyDescent="0.25">
      <c r="A3823" t="s">
        <v>636</v>
      </c>
    </row>
    <row r="3824" spans="1:1" x14ac:dyDescent="0.25">
      <c r="A3824" t="s">
        <v>1722</v>
      </c>
    </row>
    <row r="3825" spans="1:1" x14ac:dyDescent="0.25">
      <c r="A3825" t="s">
        <v>1931</v>
      </c>
    </row>
    <row r="3826" spans="1:1" x14ac:dyDescent="0.25">
      <c r="A3826" t="s">
        <v>512</v>
      </c>
    </row>
    <row r="3827" spans="1:1" x14ac:dyDescent="0.25">
      <c r="A3827" t="s">
        <v>4635</v>
      </c>
    </row>
    <row r="3828" spans="1:1" x14ac:dyDescent="0.25">
      <c r="A3828" t="s">
        <v>4633</v>
      </c>
    </row>
    <row r="3829" spans="1:1" x14ac:dyDescent="0.25">
      <c r="A3829" t="s">
        <v>356</v>
      </c>
    </row>
    <row r="3830" spans="1:1" x14ac:dyDescent="0.25">
      <c r="A3830" t="s">
        <v>510</v>
      </c>
    </row>
    <row r="3831" spans="1:1" x14ac:dyDescent="0.25">
      <c r="A3831" t="s">
        <v>3967</v>
      </c>
    </row>
    <row r="3832" spans="1:1" x14ac:dyDescent="0.25">
      <c r="A3832" t="s">
        <v>3229</v>
      </c>
    </row>
    <row r="3833" spans="1:1" x14ac:dyDescent="0.25">
      <c r="A3833" t="s">
        <v>499</v>
      </c>
    </row>
    <row r="3834" spans="1:1" x14ac:dyDescent="0.25">
      <c r="A3834" t="s">
        <v>497</v>
      </c>
    </row>
    <row r="3835" spans="1:1" x14ac:dyDescent="0.25">
      <c r="A3835" t="s">
        <v>1702</v>
      </c>
    </row>
    <row r="3836" spans="1:1" x14ac:dyDescent="0.25">
      <c r="A3836" t="s">
        <v>1703</v>
      </c>
    </row>
    <row r="3837" spans="1:1" x14ac:dyDescent="0.25">
      <c r="A3837" t="s">
        <v>1677</v>
      </c>
    </row>
    <row r="3838" spans="1:1" x14ac:dyDescent="0.25">
      <c r="A3838" t="s">
        <v>1697</v>
      </c>
    </row>
    <row r="3839" spans="1:1" x14ac:dyDescent="0.25">
      <c r="A3839" t="s">
        <v>1725</v>
      </c>
    </row>
    <row r="3840" spans="1:1" x14ac:dyDescent="0.25">
      <c r="A3840" t="s">
        <v>1663</v>
      </c>
    </row>
    <row r="3841" spans="1:1" x14ac:dyDescent="0.25">
      <c r="A3841" t="s">
        <v>1661</v>
      </c>
    </row>
    <row r="3842" spans="1:1" x14ac:dyDescent="0.25">
      <c r="A3842" t="s">
        <v>1678</v>
      </c>
    </row>
    <row r="3843" spans="1:1" x14ac:dyDescent="0.25">
      <c r="A3843" t="s">
        <v>1664</v>
      </c>
    </row>
    <row r="3844" spans="1:1" x14ac:dyDescent="0.25">
      <c r="A3844" t="s">
        <v>1665</v>
      </c>
    </row>
    <row r="3845" spans="1:1" x14ac:dyDescent="0.25">
      <c r="A3845" t="s">
        <v>1651</v>
      </c>
    </row>
    <row r="3846" spans="1:1" x14ac:dyDescent="0.25">
      <c r="A3846" t="s">
        <v>1654</v>
      </c>
    </row>
    <row r="3847" spans="1:1" x14ac:dyDescent="0.25">
      <c r="A3847" t="s">
        <v>1666</v>
      </c>
    </row>
    <row r="3848" spans="1:1" x14ac:dyDescent="0.25">
      <c r="A3848" t="s">
        <v>1653</v>
      </c>
    </row>
    <row r="3849" spans="1:1" x14ac:dyDescent="0.25">
      <c r="A3849" t="s">
        <v>1674</v>
      </c>
    </row>
    <row r="3850" spans="1:1" x14ac:dyDescent="0.25">
      <c r="A3850" t="s">
        <v>1668</v>
      </c>
    </row>
    <row r="3851" spans="1:1" x14ac:dyDescent="0.25">
      <c r="A3851" t="s">
        <v>1638</v>
      </c>
    </row>
    <row r="3852" spans="1:1" x14ac:dyDescent="0.25">
      <c r="A3852" t="s">
        <v>1676</v>
      </c>
    </row>
    <row r="3853" spans="1:1" x14ac:dyDescent="0.25">
      <c r="A3853" t="s">
        <v>1660</v>
      </c>
    </row>
    <row r="3854" spans="1:1" x14ac:dyDescent="0.25">
      <c r="A3854" t="s">
        <v>1688</v>
      </c>
    </row>
    <row r="3855" spans="1:1" x14ac:dyDescent="0.25">
      <c r="A3855" t="s">
        <v>1655</v>
      </c>
    </row>
    <row r="3856" spans="1:1" x14ac:dyDescent="0.25">
      <c r="A3856" t="s">
        <v>1658</v>
      </c>
    </row>
    <row r="3857" spans="1:1" x14ac:dyDescent="0.25">
      <c r="A3857" t="s">
        <v>1667</v>
      </c>
    </row>
    <row r="3858" spans="1:1" x14ac:dyDescent="0.25">
      <c r="A3858" t="s">
        <v>1683</v>
      </c>
    </row>
    <row r="3859" spans="1:1" x14ac:dyDescent="0.25">
      <c r="A3859" t="s">
        <v>1636</v>
      </c>
    </row>
    <row r="3860" spans="1:1" x14ac:dyDescent="0.25">
      <c r="A3860" t="s">
        <v>1735</v>
      </c>
    </row>
    <row r="3861" spans="1:1" x14ac:dyDescent="0.25">
      <c r="A3861" t="s">
        <v>1734</v>
      </c>
    </row>
    <row r="3862" spans="1:1" x14ac:dyDescent="0.25">
      <c r="A3862" t="s">
        <v>1713</v>
      </c>
    </row>
    <row r="3863" spans="1:1" x14ac:dyDescent="0.25">
      <c r="A3863" t="s">
        <v>1716</v>
      </c>
    </row>
    <row r="3864" spans="1:1" x14ac:dyDescent="0.25">
      <c r="A3864" t="s">
        <v>1681</v>
      </c>
    </row>
    <row r="3865" spans="1:1" x14ac:dyDescent="0.25">
      <c r="A3865" t="s">
        <v>1682</v>
      </c>
    </row>
    <row r="3866" spans="1:1" x14ac:dyDescent="0.25">
      <c r="A3866" t="s">
        <v>1736</v>
      </c>
    </row>
    <row r="3867" spans="1:1" x14ac:dyDescent="0.25">
      <c r="A3867" t="s">
        <v>1698</v>
      </c>
    </row>
    <row r="3868" spans="1:1" x14ac:dyDescent="0.25">
      <c r="A3868" t="s">
        <v>1656</v>
      </c>
    </row>
    <row r="3869" spans="1:1" x14ac:dyDescent="0.25">
      <c r="A3869" t="s">
        <v>1684</v>
      </c>
    </row>
    <row r="3870" spans="1:1" x14ac:dyDescent="0.25">
      <c r="A3870" t="s">
        <v>1649</v>
      </c>
    </row>
    <row r="3871" spans="1:1" x14ac:dyDescent="0.25">
      <c r="A3871" t="s">
        <v>1685</v>
      </c>
    </row>
    <row r="3872" spans="1:1" x14ac:dyDescent="0.25">
      <c r="A3872" t="s">
        <v>1706</v>
      </c>
    </row>
    <row r="3873" spans="1:1" x14ac:dyDescent="0.25">
      <c r="A3873" t="s">
        <v>5051</v>
      </c>
    </row>
    <row r="3874" spans="1:1" x14ac:dyDescent="0.25">
      <c r="A3874" t="s">
        <v>1733</v>
      </c>
    </row>
    <row r="3875" spans="1:1" x14ac:dyDescent="0.25">
      <c r="A3875" t="s">
        <v>1723</v>
      </c>
    </row>
    <row r="3876" spans="1:1" x14ac:dyDescent="0.25">
      <c r="A3876" t="s">
        <v>1669</v>
      </c>
    </row>
    <row r="3877" spans="1:1" x14ac:dyDescent="0.25">
      <c r="A3877" t="s">
        <v>1675</v>
      </c>
    </row>
    <row r="3878" spans="1:1" x14ac:dyDescent="0.25">
      <c r="A3878" t="s">
        <v>5031</v>
      </c>
    </row>
    <row r="3879" spans="1:1" x14ac:dyDescent="0.25">
      <c r="A3879" t="s">
        <v>5030</v>
      </c>
    </row>
    <row r="3880" spans="1:1" x14ac:dyDescent="0.25">
      <c r="A3880" t="s">
        <v>5032</v>
      </c>
    </row>
    <row r="3881" spans="1:1" x14ac:dyDescent="0.25">
      <c r="A3881" t="s">
        <v>408</v>
      </c>
    </row>
    <row r="3882" spans="1:1" x14ac:dyDescent="0.25">
      <c r="A3882" t="s">
        <v>4302</v>
      </c>
    </row>
    <row r="3883" spans="1:1" x14ac:dyDescent="0.25">
      <c r="A3883" t="s">
        <v>5632</v>
      </c>
    </row>
    <row r="3884" spans="1:1" x14ac:dyDescent="0.25">
      <c r="A3884" t="s">
        <v>5213</v>
      </c>
    </row>
    <row r="3885" spans="1:1" x14ac:dyDescent="0.25">
      <c r="A3885" t="s">
        <v>5637</v>
      </c>
    </row>
    <row r="3886" spans="1:1" x14ac:dyDescent="0.25">
      <c r="A3886" t="s">
        <v>5456</v>
      </c>
    </row>
    <row r="3887" spans="1:1" x14ac:dyDescent="0.25">
      <c r="A3887" t="s">
        <v>5454</v>
      </c>
    </row>
    <row r="3888" spans="1:1" x14ac:dyDescent="0.25">
      <c r="A3888" t="s">
        <v>5455</v>
      </c>
    </row>
    <row r="3889" spans="1:1" x14ac:dyDescent="0.25">
      <c r="A3889" t="s">
        <v>5471</v>
      </c>
    </row>
    <row r="3890" spans="1:1" x14ac:dyDescent="0.25">
      <c r="A3890" t="s">
        <v>5459</v>
      </c>
    </row>
    <row r="3891" spans="1:1" x14ac:dyDescent="0.25">
      <c r="A3891" t="s">
        <v>5458</v>
      </c>
    </row>
    <row r="3892" spans="1:1" x14ac:dyDescent="0.25">
      <c r="A3892" t="s">
        <v>5457</v>
      </c>
    </row>
    <row r="3893" spans="1:1" x14ac:dyDescent="0.25">
      <c r="A3893" t="s">
        <v>5863</v>
      </c>
    </row>
    <row r="3894" spans="1:1" x14ac:dyDescent="0.25">
      <c r="A3894" t="s">
        <v>1975</v>
      </c>
    </row>
    <row r="3895" spans="1:1" x14ac:dyDescent="0.25">
      <c r="A3895" t="s">
        <v>261</v>
      </c>
    </row>
    <row r="3896" spans="1:1" x14ac:dyDescent="0.25">
      <c r="A3896" t="s">
        <v>653</v>
      </c>
    </row>
    <row r="3897" spans="1:1" x14ac:dyDescent="0.25">
      <c r="A3897" t="s">
        <v>3697</v>
      </c>
    </row>
    <row r="3898" spans="1:1" x14ac:dyDescent="0.25">
      <c r="A3898" t="s">
        <v>1187</v>
      </c>
    </row>
    <row r="3899" spans="1:1" x14ac:dyDescent="0.25">
      <c r="A3899" t="s">
        <v>702</v>
      </c>
    </row>
    <row r="3900" spans="1:1" x14ac:dyDescent="0.25">
      <c r="A3900" t="s">
        <v>1142</v>
      </c>
    </row>
    <row r="3901" spans="1:1" x14ac:dyDescent="0.25">
      <c r="A3901" t="s">
        <v>5681</v>
      </c>
    </row>
    <row r="3902" spans="1:1" x14ac:dyDescent="0.25">
      <c r="A3902" t="s">
        <v>5000</v>
      </c>
    </row>
    <row r="3903" spans="1:1" x14ac:dyDescent="0.25">
      <c r="A3903" t="s">
        <v>5001</v>
      </c>
    </row>
    <row r="3904" spans="1:1" x14ac:dyDescent="0.25">
      <c r="A3904" t="s">
        <v>5682</v>
      </c>
    </row>
    <row r="3905" spans="1:1" x14ac:dyDescent="0.25">
      <c r="A3905" t="s">
        <v>5498</v>
      </c>
    </row>
    <row r="3906" spans="1:1" x14ac:dyDescent="0.25">
      <c r="A3906" t="s">
        <v>4806</v>
      </c>
    </row>
    <row r="3907" spans="1:1" x14ac:dyDescent="0.25">
      <c r="A3907" t="s">
        <v>2677</v>
      </c>
    </row>
    <row r="3908" spans="1:1" x14ac:dyDescent="0.25">
      <c r="A3908" t="s">
        <v>2674</v>
      </c>
    </row>
    <row r="3909" spans="1:1" x14ac:dyDescent="0.25">
      <c r="A3909" t="s">
        <v>1977</v>
      </c>
    </row>
    <row r="3910" spans="1:1" x14ac:dyDescent="0.25">
      <c r="A3910" t="s">
        <v>1995</v>
      </c>
    </row>
    <row r="3911" spans="1:1" x14ac:dyDescent="0.25">
      <c r="A3911" t="s">
        <v>1993</v>
      </c>
    </row>
    <row r="3912" spans="1:1" x14ac:dyDescent="0.25">
      <c r="A3912" t="s">
        <v>5460</v>
      </c>
    </row>
    <row r="3913" spans="1:1" x14ac:dyDescent="0.25">
      <c r="A3913" t="s">
        <v>3981</v>
      </c>
    </row>
    <row r="3914" spans="1:1" x14ac:dyDescent="0.25">
      <c r="A3914" t="s">
        <v>748</v>
      </c>
    </row>
    <row r="3915" spans="1:1" x14ac:dyDescent="0.25">
      <c r="A3915" t="s">
        <v>3611</v>
      </c>
    </row>
    <row r="3916" spans="1:1" x14ac:dyDescent="0.25">
      <c r="A3916" t="s">
        <v>495</v>
      </c>
    </row>
    <row r="3917" spans="1:1" x14ac:dyDescent="0.25">
      <c r="A3917" t="s">
        <v>3604</v>
      </c>
    </row>
    <row r="3918" spans="1:1" x14ac:dyDescent="0.25">
      <c r="A3918" t="s">
        <v>4994</v>
      </c>
    </row>
    <row r="3919" spans="1:1" x14ac:dyDescent="0.25">
      <c r="A3919" t="s">
        <v>1774</v>
      </c>
    </row>
    <row r="3920" spans="1:1" x14ac:dyDescent="0.25">
      <c r="A3920" t="s">
        <v>1775</v>
      </c>
    </row>
    <row r="3921" spans="1:1" x14ac:dyDescent="0.25">
      <c r="A3921" t="s">
        <v>4949</v>
      </c>
    </row>
    <row r="3922" spans="1:1" x14ac:dyDescent="0.25">
      <c r="A3922" t="s">
        <v>498</v>
      </c>
    </row>
    <row r="3923" spans="1:1" x14ac:dyDescent="0.25">
      <c r="A3923" t="s">
        <v>3605</v>
      </c>
    </row>
    <row r="3924" spans="1:1" x14ac:dyDescent="0.25">
      <c r="A3924" t="s">
        <v>4322</v>
      </c>
    </row>
    <row r="3925" spans="1:1" x14ac:dyDescent="0.25">
      <c r="A3925" t="s">
        <v>5462</v>
      </c>
    </row>
    <row r="3926" spans="1:1" x14ac:dyDescent="0.25">
      <c r="A3926" t="s">
        <v>5166</v>
      </c>
    </row>
    <row r="3927" spans="1:1" x14ac:dyDescent="0.25">
      <c r="A3927" t="s">
        <v>1978</v>
      </c>
    </row>
    <row r="3928" spans="1:1" x14ac:dyDescent="0.25">
      <c r="A3928" t="s">
        <v>1979</v>
      </c>
    </row>
    <row r="3929" spans="1:1" x14ac:dyDescent="0.25">
      <c r="A3929" t="s">
        <v>5479</v>
      </c>
    </row>
    <row r="3930" spans="1:1" x14ac:dyDescent="0.25">
      <c r="A3930" t="s">
        <v>343</v>
      </c>
    </row>
    <row r="3931" spans="1:1" x14ac:dyDescent="0.25">
      <c r="A3931" t="s">
        <v>3978</v>
      </c>
    </row>
    <row r="3932" spans="1:1" x14ac:dyDescent="0.25">
      <c r="A3932" t="s">
        <v>4473</v>
      </c>
    </row>
    <row r="3933" spans="1:1" x14ac:dyDescent="0.25">
      <c r="A3933" t="s">
        <v>4366</v>
      </c>
    </row>
    <row r="3934" spans="1:1" x14ac:dyDescent="0.25">
      <c r="A3934" t="s">
        <v>521</v>
      </c>
    </row>
    <row r="3935" spans="1:1" x14ac:dyDescent="0.25">
      <c r="A3935" t="s">
        <v>820</v>
      </c>
    </row>
    <row r="3936" spans="1:1" x14ac:dyDescent="0.25">
      <c r="A3936" t="s">
        <v>3986</v>
      </c>
    </row>
    <row r="3937" spans="1:1" x14ac:dyDescent="0.25">
      <c r="A3937" t="s">
        <v>4940</v>
      </c>
    </row>
    <row r="3938" spans="1:1" x14ac:dyDescent="0.25">
      <c r="A3938" t="s">
        <v>4944</v>
      </c>
    </row>
    <row r="3939" spans="1:1" x14ac:dyDescent="0.25">
      <c r="A3939" t="s">
        <v>4952</v>
      </c>
    </row>
    <row r="3940" spans="1:1" x14ac:dyDescent="0.25">
      <c r="A3940" t="s">
        <v>5648</v>
      </c>
    </row>
    <row r="3941" spans="1:1" x14ac:dyDescent="0.25">
      <c r="A3941" t="s">
        <v>5647</v>
      </c>
    </row>
    <row r="3942" spans="1:1" x14ac:dyDescent="0.25">
      <c r="A3942" t="s">
        <v>5271</v>
      </c>
    </row>
    <row r="3943" spans="1:1" x14ac:dyDescent="0.25">
      <c r="A3943" t="s">
        <v>4993</v>
      </c>
    </row>
    <row r="3944" spans="1:1" x14ac:dyDescent="0.25">
      <c r="A3944" t="s">
        <v>2462</v>
      </c>
    </row>
    <row r="3945" spans="1:1" x14ac:dyDescent="0.25">
      <c r="A3945" t="s">
        <v>4247</v>
      </c>
    </row>
    <row r="3946" spans="1:1" x14ac:dyDescent="0.25">
      <c r="A3946" t="s">
        <v>4877</v>
      </c>
    </row>
    <row r="3947" spans="1:1" x14ac:dyDescent="0.25">
      <c r="A3947" t="s">
        <v>3905</v>
      </c>
    </row>
    <row r="3948" spans="1:1" x14ac:dyDescent="0.25">
      <c r="A3948" t="s">
        <v>5117</v>
      </c>
    </row>
    <row r="3949" spans="1:1" x14ac:dyDescent="0.25">
      <c r="A3949" t="s">
        <v>2464</v>
      </c>
    </row>
    <row r="3950" spans="1:1" x14ac:dyDescent="0.25">
      <c r="A3950" t="s">
        <v>4282</v>
      </c>
    </row>
    <row r="3951" spans="1:1" x14ac:dyDescent="0.25">
      <c r="A3951" t="s">
        <v>4875</v>
      </c>
    </row>
    <row r="3952" spans="1:1" x14ac:dyDescent="0.25">
      <c r="A3952" t="s">
        <v>2236</v>
      </c>
    </row>
    <row r="3953" spans="1:1" x14ac:dyDescent="0.25">
      <c r="A3953" t="s">
        <v>4926</v>
      </c>
    </row>
    <row r="3954" spans="1:1" x14ac:dyDescent="0.25">
      <c r="A3954" t="s">
        <v>3507</v>
      </c>
    </row>
    <row r="3955" spans="1:1" x14ac:dyDescent="0.25">
      <c r="A3955" t="s">
        <v>4273</v>
      </c>
    </row>
    <row r="3956" spans="1:1" x14ac:dyDescent="0.25">
      <c r="A3956" t="s">
        <v>1569</v>
      </c>
    </row>
    <row r="3957" spans="1:1" x14ac:dyDescent="0.25">
      <c r="A3957" t="s">
        <v>4936</v>
      </c>
    </row>
    <row r="3958" spans="1:1" x14ac:dyDescent="0.25">
      <c r="A3958" t="s">
        <v>362</v>
      </c>
    </row>
    <row r="3959" spans="1:1" x14ac:dyDescent="0.25">
      <c r="A3959" t="s">
        <v>349</v>
      </c>
    </row>
    <row r="3960" spans="1:1" x14ac:dyDescent="0.25">
      <c r="A3960" t="s">
        <v>358</v>
      </c>
    </row>
    <row r="3961" spans="1:1" x14ac:dyDescent="0.25">
      <c r="A3961" t="s">
        <v>360</v>
      </c>
    </row>
    <row r="3962" spans="1:1" x14ac:dyDescent="0.25">
      <c r="A3962" t="s">
        <v>345</v>
      </c>
    </row>
    <row r="3963" spans="1:1" x14ac:dyDescent="0.25">
      <c r="A3963" t="s">
        <v>5206</v>
      </c>
    </row>
    <row r="3964" spans="1:1" x14ac:dyDescent="0.25">
      <c r="A3964" t="s">
        <v>359</v>
      </c>
    </row>
    <row r="3965" spans="1:1" x14ac:dyDescent="0.25">
      <c r="A3965" t="s">
        <v>346</v>
      </c>
    </row>
    <row r="3966" spans="1:1" x14ac:dyDescent="0.25">
      <c r="A3966" t="s">
        <v>357</v>
      </c>
    </row>
    <row r="3967" spans="1:1" x14ac:dyDescent="0.25">
      <c r="A3967" t="s">
        <v>3198</v>
      </c>
    </row>
    <row r="3968" spans="1:1" x14ac:dyDescent="0.25">
      <c r="A3968" t="s">
        <v>351</v>
      </c>
    </row>
    <row r="3969" spans="1:1" x14ac:dyDescent="0.25">
      <c r="A3969" t="s">
        <v>347</v>
      </c>
    </row>
    <row r="3970" spans="1:1" x14ac:dyDescent="0.25">
      <c r="A3970" t="s">
        <v>368</v>
      </c>
    </row>
    <row r="3971" spans="1:1" x14ac:dyDescent="0.25">
      <c r="A3971" t="s">
        <v>350</v>
      </c>
    </row>
    <row r="3972" spans="1:1" x14ac:dyDescent="0.25">
      <c r="A3972" t="s">
        <v>3199</v>
      </c>
    </row>
    <row r="3973" spans="1:1" x14ac:dyDescent="0.25">
      <c r="A3973" t="s">
        <v>354</v>
      </c>
    </row>
    <row r="3974" spans="1:1" x14ac:dyDescent="0.25">
      <c r="A3974" t="s">
        <v>4670</v>
      </c>
    </row>
    <row r="3975" spans="1:1" x14ac:dyDescent="0.25">
      <c r="A3975" t="s">
        <v>321</v>
      </c>
    </row>
    <row r="3976" spans="1:1" x14ac:dyDescent="0.25">
      <c r="A3976" t="s">
        <v>703</v>
      </c>
    </row>
    <row r="3977" spans="1:1" x14ac:dyDescent="0.25">
      <c r="A3977" t="s">
        <v>1924</v>
      </c>
    </row>
    <row r="3978" spans="1:1" x14ac:dyDescent="0.25">
      <c r="A3978" t="s">
        <v>330</v>
      </c>
    </row>
    <row r="3979" spans="1:1" x14ac:dyDescent="0.25">
      <c r="A3979" t="s">
        <v>3202</v>
      </c>
    </row>
    <row r="3980" spans="1:1" x14ac:dyDescent="0.25">
      <c r="A3980" t="s">
        <v>332</v>
      </c>
    </row>
    <row r="3981" spans="1:1" x14ac:dyDescent="0.25">
      <c r="A3981" t="s">
        <v>704</v>
      </c>
    </row>
    <row r="3982" spans="1:1" x14ac:dyDescent="0.25">
      <c r="A3982" t="s">
        <v>705</v>
      </c>
    </row>
    <row r="3983" spans="1:1" x14ac:dyDescent="0.25">
      <c r="A3983" t="s">
        <v>3602</v>
      </c>
    </row>
    <row r="3984" spans="1:1" x14ac:dyDescent="0.25">
      <c r="A3984" t="s">
        <v>3939</v>
      </c>
    </row>
    <row r="3985" spans="1:1" x14ac:dyDescent="0.25">
      <c r="A3985" t="s">
        <v>4296</v>
      </c>
    </row>
    <row r="3986" spans="1:1" x14ac:dyDescent="0.25">
      <c r="A3986" t="s">
        <v>3000</v>
      </c>
    </row>
    <row r="3987" spans="1:1" x14ac:dyDescent="0.25">
      <c r="A3987" t="s">
        <v>71</v>
      </c>
    </row>
    <row r="3988" spans="1:1" x14ac:dyDescent="0.25">
      <c r="A3988" t="s">
        <v>5301</v>
      </c>
    </row>
    <row r="3989" spans="1:1" x14ac:dyDescent="0.25">
      <c r="A3989" t="s">
        <v>1143</v>
      </c>
    </row>
    <row r="3990" spans="1:1" x14ac:dyDescent="0.25">
      <c r="A3990" t="s">
        <v>5058</v>
      </c>
    </row>
    <row r="3991" spans="1:1" x14ac:dyDescent="0.25">
      <c r="A3991" t="s">
        <v>4638</v>
      </c>
    </row>
    <row r="3992" spans="1:1" x14ac:dyDescent="0.25">
      <c r="A3992" t="s">
        <v>5267</v>
      </c>
    </row>
    <row r="3993" spans="1:1" x14ac:dyDescent="0.25">
      <c r="A3993" t="s">
        <v>4996</v>
      </c>
    </row>
    <row r="3994" spans="1:1" x14ac:dyDescent="0.25">
      <c r="A3994" t="s">
        <v>145</v>
      </c>
    </row>
    <row r="3995" spans="1:1" x14ac:dyDescent="0.25">
      <c r="A3995" t="s">
        <v>5261</v>
      </c>
    </row>
    <row r="3996" spans="1:1" x14ac:dyDescent="0.25">
      <c r="A3996" t="s">
        <v>480</v>
      </c>
    </row>
    <row r="3997" spans="1:1" x14ac:dyDescent="0.25">
      <c r="A3997" t="s">
        <v>2632</v>
      </c>
    </row>
    <row r="3998" spans="1:1" x14ac:dyDescent="0.25">
      <c r="A3998" t="s">
        <v>5300</v>
      </c>
    </row>
    <row r="3999" spans="1:1" x14ac:dyDescent="0.25">
      <c r="A3999" t="s">
        <v>5092</v>
      </c>
    </row>
    <row r="4000" spans="1:1" x14ac:dyDescent="0.25">
      <c r="A4000" t="s">
        <v>2604</v>
      </c>
    </row>
    <row r="4001" spans="1:1" x14ac:dyDescent="0.25">
      <c r="A4001" t="s">
        <v>5077</v>
      </c>
    </row>
    <row r="4002" spans="1:1" x14ac:dyDescent="0.25">
      <c r="A4002" t="s">
        <v>3412</v>
      </c>
    </row>
    <row r="4003" spans="1:1" x14ac:dyDescent="0.25">
      <c r="A4003" t="s">
        <v>5883</v>
      </c>
    </row>
    <row r="4004" spans="1:1" x14ac:dyDescent="0.25">
      <c r="A4004" t="s">
        <v>2204</v>
      </c>
    </row>
    <row r="4005" spans="1:1" x14ac:dyDescent="0.25">
      <c r="A4005" t="s">
        <v>448</v>
      </c>
    </row>
    <row r="4006" spans="1:1" x14ac:dyDescent="0.25">
      <c r="A4006" t="s">
        <v>2633</v>
      </c>
    </row>
    <row r="4007" spans="1:1" x14ac:dyDescent="0.25">
      <c r="A4007" t="s">
        <v>200</v>
      </c>
    </row>
    <row r="4008" spans="1:1" x14ac:dyDescent="0.25">
      <c r="A4008" t="s">
        <v>4881</v>
      </c>
    </row>
    <row r="4009" spans="1:1" x14ac:dyDescent="0.25">
      <c r="A4009" t="s">
        <v>2093</v>
      </c>
    </row>
    <row r="4010" spans="1:1" x14ac:dyDescent="0.25">
      <c r="A4010" t="s">
        <v>4016</v>
      </c>
    </row>
    <row r="4011" spans="1:1" x14ac:dyDescent="0.25">
      <c r="A4011" t="s">
        <v>5106</v>
      </c>
    </row>
    <row r="4012" spans="1:1" x14ac:dyDescent="0.25">
      <c r="A4012" t="s">
        <v>5865</v>
      </c>
    </row>
    <row r="4013" spans="1:1" x14ac:dyDescent="0.25">
      <c r="A4013" t="s">
        <v>5141</v>
      </c>
    </row>
    <row r="4014" spans="1:1" x14ac:dyDescent="0.25">
      <c r="A4014" t="s">
        <v>4925</v>
      </c>
    </row>
    <row r="4015" spans="1:1" x14ac:dyDescent="0.25">
      <c r="A4015" t="s">
        <v>2138</v>
      </c>
    </row>
    <row r="4016" spans="1:1" x14ac:dyDescent="0.25">
      <c r="A4016" t="s">
        <v>4827</v>
      </c>
    </row>
    <row r="4017" spans="1:1" x14ac:dyDescent="0.25">
      <c r="A4017" t="s">
        <v>2167</v>
      </c>
    </row>
    <row r="4018" spans="1:1" x14ac:dyDescent="0.25">
      <c r="A4018" t="s">
        <v>766</v>
      </c>
    </row>
    <row r="4019" spans="1:1" x14ac:dyDescent="0.25">
      <c r="A4019" t="s">
        <v>3663</v>
      </c>
    </row>
    <row r="4020" spans="1:1" x14ac:dyDescent="0.25">
      <c r="A4020" t="s">
        <v>242</v>
      </c>
    </row>
    <row r="4021" spans="1:1" x14ac:dyDescent="0.25">
      <c r="A4021" t="s">
        <v>187</v>
      </c>
    </row>
    <row r="4022" spans="1:1" x14ac:dyDescent="0.25">
      <c r="A4022" t="s">
        <v>4676</v>
      </c>
    </row>
    <row r="4023" spans="1:1" x14ac:dyDescent="0.25">
      <c r="A4023" t="s">
        <v>1282</v>
      </c>
    </row>
    <row r="4024" spans="1:1" x14ac:dyDescent="0.25">
      <c r="A4024" t="s">
        <v>148</v>
      </c>
    </row>
    <row r="4025" spans="1:1" x14ac:dyDescent="0.25">
      <c r="A4025" t="s">
        <v>4133</v>
      </c>
    </row>
    <row r="4026" spans="1:1" x14ac:dyDescent="0.25">
      <c r="A4026" t="s">
        <v>1950</v>
      </c>
    </row>
    <row r="4027" spans="1:1" x14ac:dyDescent="0.25">
      <c r="A4027" t="s">
        <v>1904</v>
      </c>
    </row>
    <row r="4028" spans="1:1" x14ac:dyDescent="0.25">
      <c r="A4028" t="s">
        <v>1905</v>
      </c>
    </row>
    <row r="4029" spans="1:1" x14ac:dyDescent="0.25">
      <c r="A4029" t="s">
        <v>3363</v>
      </c>
    </row>
    <row r="4030" spans="1:1" x14ac:dyDescent="0.25">
      <c r="A4030" t="s">
        <v>87</v>
      </c>
    </row>
    <row r="4031" spans="1:1" x14ac:dyDescent="0.25">
      <c r="A4031" t="s">
        <v>4677</v>
      </c>
    </row>
    <row r="4032" spans="1:1" x14ac:dyDescent="0.25">
      <c r="A4032" t="s">
        <v>1144</v>
      </c>
    </row>
    <row r="4033" spans="1:1" x14ac:dyDescent="0.25">
      <c r="A4033" t="s">
        <v>1451</v>
      </c>
    </row>
    <row r="4034" spans="1:1" x14ac:dyDescent="0.25">
      <c r="A4034" t="s">
        <v>5018</v>
      </c>
    </row>
    <row r="4035" spans="1:1" x14ac:dyDescent="0.25">
      <c r="A4035" t="s">
        <v>1745</v>
      </c>
    </row>
    <row r="4036" spans="1:1" x14ac:dyDescent="0.25">
      <c r="A4036" t="s">
        <v>1287</v>
      </c>
    </row>
    <row r="4037" spans="1:1" x14ac:dyDescent="0.25">
      <c r="A4037" t="s">
        <v>4675</v>
      </c>
    </row>
    <row r="4038" spans="1:1" x14ac:dyDescent="0.25">
      <c r="A4038" t="s">
        <v>4967</v>
      </c>
    </row>
    <row r="4039" spans="1:1" x14ac:dyDescent="0.25">
      <c r="A4039" t="s">
        <v>3062</v>
      </c>
    </row>
    <row r="4040" spans="1:1" x14ac:dyDescent="0.25">
      <c r="A4040" t="s">
        <v>5972</v>
      </c>
    </row>
    <row r="4041" spans="1:1" x14ac:dyDescent="0.25">
      <c r="A4041" t="s">
        <v>3001</v>
      </c>
    </row>
    <row r="4042" spans="1:1" x14ac:dyDescent="0.25">
      <c r="A4042" t="s">
        <v>2512</v>
      </c>
    </row>
    <row r="4043" spans="1:1" x14ac:dyDescent="0.25">
      <c r="A4043" t="s">
        <v>2372</v>
      </c>
    </row>
    <row r="4044" spans="1:1" x14ac:dyDescent="0.25">
      <c r="A4044" t="s">
        <v>2891</v>
      </c>
    </row>
    <row r="4045" spans="1:1" x14ac:dyDescent="0.25">
      <c r="A4045" t="s">
        <v>2943</v>
      </c>
    </row>
    <row r="4046" spans="1:1" x14ac:dyDescent="0.25">
      <c r="A4046" t="s">
        <v>2947</v>
      </c>
    </row>
    <row r="4047" spans="1:1" x14ac:dyDescent="0.25">
      <c r="A4047" t="s">
        <v>5938</v>
      </c>
    </row>
    <row r="4048" spans="1:1" x14ac:dyDescent="0.25">
      <c r="A4048" t="s">
        <v>3726</v>
      </c>
    </row>
    <row r="4049" spans="1:1" x14ac:dyDescent="0.25">
      <c r="A4049" t="s">
        <v>1919</v>
      </c>
    </row>
    <row r="4050" spans="1:1" x14ac:dyDescent="0.25">
      <c r="A4050" t="s">
        <v>3747</v>
      </c>
    </row>
    <row r="4051" spans="1:1" x14ac:dyDescent="0.25">
      <c r="A4051" t="s">
        <v>5617</v>
      </c>
    </row>
    <row r="4052" spans="1:1" x14ac:dyDescent="0.25">
      <c r="A4052" t="s">
        <v>2248</v>
      </c>
    </row>
    <row r="4053" spans="1:1" x14ac:dyDescent="0.25">
      <c r="A4053" t="s">
        <v>526</v>
      </c>
    </row>
    <row r="4054" spans="1:1" x14ac:dyDescent="0.25">
      <c r="A4054" t="s">
        <v>5195</v>
      </c>
    </row>
    <row r="4055" spans="1:1" x14ac:dyDescent="0.25">
      <c r="A4055" t="s">
        <v>746</v>
      </c>
    </row>
    <row r="4056" spans="1:1" x14ac:dyDescent="0.25">
      <c r="A4056" t="s">
        <v>2361</v>
      </c>
    </row>
    <row r="4057" spans="1:1" x14ac:dyDescent="0.25">
      <c r="A4057" t="s">
        <v>2337</v>
      </c>
    </row>
    <row r="4058" spans="1:1" x14ac:dyDescent="0.25">
      <c r="A4058" t="s">
        <v>4017</v>
      </c>
    </row>
    <row r="4059" spans="1:1" x14ac:dyDescent="0.25">
      <c r="A4059" t="s">
        <v>2141</v>
      </c>
    </row>
    <row r="4060" spans="1:1" x14ac:dyDescent="0.25">
      <c r="A4060" t="s">
        <v>421</v>
      </c>
    </row>
    <row r="4061" spans="1:1" x14ac:dyDescent="0.25">
      <c r="A4061" t="s">
        <v>758</v>
      </c>
    </row>
    <row r="4062" spans="1:1" x14ac:dyDescent="0.25">
      <c r="A4062" t="s">
        <v>5939</v>
      </c>
    </row>
    <row r="4063" spans="1:1" x14ac:dyDescent="0.25">
      <c r="A4063" t="s">
        <v>3774</v>
      </c>
    </row>
    <row r="4064" spans="1:1" x14ac:dyDescent="0.25">
      <c r="A4064" t="s">
        <v>3657</v>
      </c>
    </row>
    <row r="4065" spans="1:1" x14ac:dyDescent="0.25">
      <c r="A4065" t="s">
        <v>3656</v>
      </c>
    </row>
    <row r="4066" spans="1:1" x14ac:dyDescent="0.25">
      <c r="A4066" t="s">
        <v>4845</v>
      </c>
    </row>
    <row r="4067" spans="1:1" x14ac:dyDescent="0.25">
      <c r="A4067" t="s">
        <v>3025</v>
      </c>
    </row>
    <row r="4068" spans="1:1" x14ac:dyDescent="0.25">
      <c r="A4068" t="s">
        <v>2160</v>
      </c>
    </row>
    <row r="4069" spans="1:1" x14ac:dyDescent="0.25">
      <c r="A4069" t="s">
        <v>5620</v>
      </c>
    </row>
    <row r="4070" spans="1:1" x14ac:dyDescent="0.25">
      <c r="A4070" t="s">
        <v>419</v>
      </c>
    </row>
    <row r="4071" spans="1:1" x14ac:dyDescent="0.25">
      <c r="A4071" t="s">
        <v>2919</v>
      </c>
    </row>
    <row r="4072" spans="1:1" x14ac:dyDescent="0.25">
      <c r="A4072" t="s">
        <v>2920</v>
      </c>
    </row>
    <row r="4073" spans="1:1" x14ac:dyDescent="0.25">
      <c r="A4073" t="s">
        <v>2927</v>
      </c>
    </row>
    <row r="4074" spans="1:1" x14ac:dyDescent="0.25">
      <c r="A4074" t="s">
        <v>3063</v>
      </c>
    </row>
    <row r="4075" spans="1:1" x14ac:dyDescent="0.25">
      <c r="A4075" t="s">
        <v>3066</v>
      </c>
    </row>
    <row r="4076" spans="1:1" x14ac:dyDescent="0.25">
      <c r="A4076" t="s">
        <v>3893</v>
      </c>
    </row>
    <row r="4077" spans="1:1" x14ac:dyDescent="0.25">
      <c r="A4077" t="s">
        <v>5540</v>
      </c>
    </row>
    <row r="4078" spans="1:1" x14ac:dyDescent="0.25">
      <c r="A4078" t="s">
        <v>5864</v>
      </c>
    </row>
    <row r="4079" spans="1:1" x14ac:dyDescent="0.25">
      <c r="A4079" t="s">
        <v>4526</v>
      </c>
    </row>
    <row r="4080" spans="1:1" x14ac:dyDescent="0.25">
      <c r="A4080" t="s">
        <v>2817</v>
      </c>
    </row>
    <row r="4081" spans="1:1" x14ac:dyDescent="0.25">
      <c r="A4081" t="s">
        <v>3500</v>
      </c>
    </row>
    <row r="4082" spans="1:1" x14ac:dyDescent="0.25">
      <c r="A4082" t="s">
        <v>2389</v>
      </c>
    </row>
    <row r="4083" spans="1:1" x14ac:dyDescent="0.25">
      <c r="A4083" t="s">
        <v>5945</v>
      </c>
    </row>
    <row r="4084" spans="1:1" x14ac:dyDescent="0.25">
      <c r="A4084" t="s">
        <v>3469</v>
      </c>
    </row>
    <row r="4085" spans="1:1" x14ac:dyDescent="0.25">
      <c r="A4085" t="s">
        <v>2685</v>
      </c>
    </row>
    <row r="4086" spans="1:1" x14ac:dyDescent="0.25">
      <c r="A4086" t="s">
        <v>2397</v>
      </c>
    </row>
    <row r="4087" spans="1:1" x14ac:dyDescent="0.25">
      <c r="A4087" t="s">
        <v>2784</v>
      </c>
    </row>
    <row r="4088" spans="1:1" x14ac:dyDescent="0.25">
      <c r="A4088" t="s">
        <v>3901</v>
      </c>
    </row>
    <row r="4089" spans="1:1" x14ac:dyDescent="0.25">
      <c r="A4089" t="s">
        <v>4560</v>
      </c>
    </row>
    <row r="4090" spans="1:1" x14ac:dyDescent="0.25">
      <c r="A4090" t="s">
        <v>2794</v>
      </c>
    </row>
    <row r="4091" spans="1:1" x14ac:dyDescent="0.25">
      <c r="A4091" t="s">
        <v>3018</v>
      </c>
    </row>
    <row r="4092" spans="1:1" x14ac:dyDescent="0.25">
      <c r="A4092" t="s">
        <v>3494</v>
      </c>
    </row>
    <row r="4093" spans="1:1" x14ac:dyDescent="0.25">
      <c r="A4093" t="s">
        <v>4265</v>
      </c>
    </row>
    <row r="4094" spans="1:1" x14ac:dyDescent="0.25">
      <c r="A4094" t="s">
        <v>4883</v>
      </c>
    </row>
    <row r="4095" spans="1:1" x14ac:dyDescent="0.25">
      <c r="A4095" t="s">
        <v>4893</v>
      </c>
    </row>
    <row r="4096" spans="1:1" x14ac:dyDescent="0.25">
      <c r="A4096" t="s">
        <v>3855</v>
      </c>
    </row>
    <row r="4097" spans="1:1" x14ac:dyDescent="0.25">
      <c r="A4097" t="s">
        <v>3856</v>
      </c>
    </row>
    <row r="4098" spans="1:1" x14ac:dyDescent="0.25">
      <c r="A4098" t="s">
        <v>4240</v>
      </c>
    </row>
    <row r="4099" spans="1:1" x14ac:dyDescent="0.25">
      <c r="A4099" t="s">
        <v>2686</v>
      </c>
    </row>
    <row r="4100" spans="1:1" x14ac:dyDescent="0.25">
      <c r="A4100" t="s">
        <v>2592</v>
      </c>
    </row>
    <row r="4101" spans="1:1" x14ac:dyDescent="0.25">
      <c r="A4101" t="s">
        <v>2776</v>
      </c>
    </row>
    <row r="4102" spans="1:1" x14ac:dyDescent="0.25">
      <c r="A4102" t="s">
        <v>2793</v>
      </c>
    </row>
    <row r="4103" spans="1:1" x14ac:dyDescent="0.25">
      <c r="A4103" t="s">
        <v>2387</v>
      </c>
    </row>
    <row r="4104" spans="1:1" x14ac:dyDescent="0.25">
      <c r="A4104" t="s">
        <v>3576</v>
      </c>
    </row>
    <row r="4105" spans="1:1" x14ac:dyDescent="0.25">
      <c r="A4105" t="s">
        <v>3557</v>
      </c>
    </row>
    <row r="4106" spans="1:1" x14ac:dyDescent="0.25">
      <c r="A4106" t="s">
        <v>3564</v>
      </c>
    </row>
    <row r="4107" spans="1:1" x14ac:dyDescent="0.25">
      <c r="A4107" t="s">
        <v>3556</v>
      </c>
    </row>
    <row r="4108" spans="1:1" x14ac:dyDescent="0.25">
      <c r="A4108" t="s">
        <v>4568</v>
      </c>
    </row>
    <row r="4109" spans="1:1" x14ac:dyDescent="0.25">
      <c r="A4109" t="s">
        <v>1274</v>
      </c>
    </row>
    <row r="4110" spans="1:1" x14ac:dyDescent="0.25">
      <c r="A4110" t="s">
        <v>2635</v>
      </c>
    </row>
    <row r="4111" spans="1:1" x14ac:dyDescent="0.25">
      <c r="A4111" t="s">
        <v>2298</v>
      </c>
    </row>
    <row r="4112" spans="1:1" x14ac:dyDescent="0.25">
      <c r="A4112" t="s">
        <v>3838</v>
      </c>
    </row>
    <row r="4113" spans="1:1" x14ac:dyDescent="0.25">
      <c r="A4113" t="s">
        <v>4235</v>
      </c>
    </row>
    <row r="4114" spans="1:1" x14ac:dyDescent="0.25">
      <c r="A4114" t="s">
        <v>2770</v>
      </c>
    </row>
    <row r="4115" spans="1:1" x14ac:dyDescent="0.25">
      <c r="A4115" t="s">
        <v>4276</v>
      </c>
    </row>
    <row r="4116" spans="1:1" x14ac:dyDescent="0.25">
      <c r="A4116" t="s">
        <v>4904</v>
      </c>
    </row>
    <row r="4117" spans="1:1" x14ac:dyDescent="0.25">
      <c r="A4117" t="s">
        <v>5613</v>
      </c>
    </row>
    <row r="4118" spans="1:1" x14ac:dyDescent="0.25">
      <c r="A4118" t="s">
        <v>3922</v>
      </c>
    </row>
    <row r="4119" spans="1:1" x14ac:dyDescent="0.25">
      <c r="A4119" t="s">
        <v>4268</v>
      </c>
    </row>
    <row r="4120" spans="1:1" x14ac:dyDescent="0.25">
      <c r="A4120" t="s">
        <v>4269</v>
      </c>
    </row>
    <row r="4121" spans="1:1" x14ac:dyDescent="0.25">
      <c r="A4121" t="s">
        <v>5618</v>
      </c>
    </row>
    <row r="4122" spans="1:1" x14ac:dyDescent="0.25">
      <c r="A4122" t="s">
        <v>1207</v>
      </c>
    </row>
    <row r="4123" spans="1:1" x14ac:dyDescent="0.25">
      <c r="A4123" t="s">
        <v>138</v>
      </c>
    </row>
    <row r="4124" spans="1:1" x14ac:dyDescent="0.25">
      <c r="A4124" t="s">
        <v>484</v>
      </c>
    </row>
    <row r="4125" spans="1:1" x14ac:dyDescent="0.25">
      <c r="A4125" t="s">
        <v>4678</v>
      </c>
    </row>
    <row r="4126" spans="1:1" x14ac:dyDescent="0.25">
      <c r="A4126" t="s">
        <v>5649</v>
      </c>
    </row>
    <row r="4127" spans="1:1" x14ac:dyDescent="0.25">
      <c r="A4127" t="s">
        <v>3926</v>
      </c>
    </row>
    <row r="4128" spans="1:1" x14ac:dyDescent="0.25">
      <c r="A4128" t="s">
        <v>2963</v>
      </c>
    </row>
    <row r="4129" spans="1:1" x14ac:dyDescent="0.25">
      <c r="A4129" t="s">
        <v>2527</v>
      </c>
    </row>
    <row r="4130" spans="1:1" x14ac:dyDescent="0.25">
      <c r="A4130" t="s">
        <v>2846</v>
      </c>
    </row>
    <row r="4131" spans="1:1" x14ac:dyDescent="0.25">
      <c r="A4131" t="s">
        <v>2608</v>
      </c>
    </row>
    <row r="4132" spans="1:1" x14ac:dyDescent="0.25">
      <c r="A4132" t="s">
        <v>4852</v>
      </c>
    </row>
    <row r="4133" spans="1:1" x14ac:dyDescent="0.25">
      <c r="A4133" t="s">
        <v>3783</v>
      </c>
    </row>
    <row r="4134" spans="1:1" x14ac:dyDescent="0.25">
      <c r="A4134" t="s">
        <v>5197</v>
      </c>
    </row>
    <row r="4135" spans="1:1" x14ac:dyDescent="0.25">
      <c r="A4135" t="s">
        <v>2689</v>
      </c>
    </row>
    <row r="4136" spans="1:1" x14ac:dyDescent="0.25">
      <c r="A4136" t="s">
        <v>5611</v>
      </c>
    </row>
    <row r="4137" spans="1:1" x14ac:dyDescent="0.25">
      <c r="A4137" t="s">
        <v>3892</v>
      </c>
    </row>
    <row r="4138" spans="1:1" x14ac:dyDescent="0.25">
      <c r="A4138" t="s">
        <v>1898</v>
      </c>
    </row>
    <row r="4139" spans="1:1" x14ac:dyDescent="0.25">
      <c r="A4139" t="s">
        <v>5342</v>
      </c>
    </row>
    <row r="4140" spans="1:1" x14ac:dyDescent="0.25">
      <c r="A4140" t="s">
        <v>1122</v>
      </c>
    </row>
    <row r="4141" spans="1:1" x14ac:dyDescent="0.25">
      <c r="A4141" t="s">
        <v>4097</v>
      </c>
    </row>
    <row r="4142" spans="1:1" x14ac:dyDescent="0.25">
      <c r="A4142" t="s">
        <v>1177</v>
      </c>
    </row>
    <row r="4143" spans="1:1" x14ac:dyDescent="0.25">
      <c r="A4143" t="s">
        <v>1192</v>
      </c>
    </row>
    <row r="4144" spans="1:1" x14ac:dyDescent="0.25">
      <c r="A4144" t="s">
        <v>1193</v>
      </c>
    </row>
    <row r="4145" spans="1:1" x14ac:dyDescent="0.25">
      <c r="A4145" t="s">
        <v>1120</v>
      </c>
    </row>
    <row r="4146" spans="1:1" x14ac:dyDescent="0.25">
      <c r="A4146" t="s">
        <v>1163</v>
      </c>
    </row>
    <row r="4147" spans="1:1" x14ac:dyDescent="0.25">
      <c r="A4147" t="s">
        <v>1873</v>
      </c>
    </row>
    <row r="4148" spans="1:1" x14ac:dyDescent="0.25">
      <c r="A4148" t="s">
        <v>1870</v>
      </c>
    </row>
    <row r="4149" spans="1:1" x14ac:dyDescent="0.25">
      <c r="A4149" t="s">
        <v>1164</v>
      </c>
    </row>
    <row r="4150" spans="1:1" x14ac:dyDescent="0.25">
      <c r="A4150" t="s">
        <v>3098</v>
      </c>
    </row>
    <row r="4151" spans="1:1" x14ac:dyDescent="0.25">
      <c r="A4151" t="s">
        <v>3126</v>
      </c>
    </row>
    <row r="4152" spans="1:1" x14ac:dyDescent="0.25">
      <c r="A4152" t="s">
        <v>2870</v>
      </c>
    </row>
    <row r="4153" spans="1:1" x14ac:dyDescent="0.25">
      <c r="A4153" t="s">
        <v>459</v>
      </c>
    </row>
    <row r="4154" spans="1:1" x14ac:dyDescent="0.25">
      <c r="A4154" t="s">
        <v>5231</v>
      </c>
    </row>
    <row r="4155" spans="1:1" x14ac:dyDescent="0.25">
      <c r="A4155" t="s">
        <v>595</v>
      </c>
    </row>
    <row r="4156" spans="1:1" x14ac:dyDescent="0.25">
      <c r="A4156" t="s">
        <v>5519</v>
      </c>
    </row>
    <row r="4157" spans="1:1" x14ac:dyDescent="0.25">
      <c r="A4157" t="s">
        <v>5520</v>
      </c>
    </row>
    <row r="4158" spans="1:1" x14ac:dyDescent="0.25">
      <c r="A4158" t="s">
        <v>3775</v>
      </c>
    </row>
    <row r="4159" spans="1:1" x14ac:dyDescent="0.25">
      <c r="A4159" t="s">
        <v>3187</v>
      </c>
    </row>
    <row r="4160" spans="1:1" x14ac:dyDescent="0.25">
      <c r="A4160" t="s">
        <v>4928</v>
      </c>
    </row>
    <row r="4161" spans="1:1" x14ac:dyDescent="0.25">
      <c r="A4161" t="s">
        <v>5168</v>
      </c>
    </row>
    <row r="4162" spans="1:1" x14ac:dyDescent="0.25">
      <c r="A4162" t="s">
        <v>5579</v>
      </c>
    </row>
    <row r="4163" spans="1:1" x14ac:dyDescent="0.25">
      <c r="A4163" t="s">
        <v>2103</v>
      </c>
    </row>
    <row r="4164" spans="1:1" x14ac:dyDescent="0.25">
      <c r="A4164" t="s">
        <v>2762</v>
      </c>
    </row>
    <row r="4165" spans="1:1" x14ac:dyDescent="0.25">
      <c r="A4165" t="s">
        <v>3422</v>
      </c>
    </row>
    <row r="4166" spans="1:1" x14ac:dyDescent="0.25">
      <c r="A4166" t="s">
        <v>2665</v>
      </c>
    </row>
    <row r="4167" spans="1:1" x14ac:dyDescent="0.25">
      <c r="A4167" t="s">
        <v>2726</v>
      </c>
    </row>
    <row r="4168" spans="1:1" x14ac:dyDescent="0.25">
      <c r="A4168" t="s">
        <v>2739</v>
      </c>
    </row>
    <row r="4169" spans="1:1" x14ac:dyDescent="0.25">
      <c r="A4169" t="s">
        <v>4377</v>
      </c>
    </row>
    <row r="4170" spans="1:1" x14ac:dyDescent="0.25">
      <c r="A4170" t="s">
        <v>5739</v>
      </c>
    </row>
    <row r="4171" spans="1:1" x14ac:dyDescent="0.25">
      <c r="A4171" t="s">
        <v>2271</v>
      </c>
    </row>
    <row r="4172" spans="1:1" x14ac:dyDescent="0.25">
      <c r="A4172" t="s">
        <v>2116</v>
      </c>
    </row>
    <row r="4173" spans="1:1" x14ac:dyDescent="0.25">
      <c r="A4173" t="s">
        <v>5558</v>
      </c>
    </row>
    <row r="4174" spans="1:1" x14ac:dyDescent="0.25">
      <c r="A4174" t="s">
        <v>2410</v>
      </c>
    </row>
    <row r="4175" spans="1:1" x14ac:dyDescent="0.25">
      <c r="A4175" t="s">
        <v>3896</v>
      </c>
    </row>
    <row r="4176" spans="1:1" x14ac:dyDescent="0.25">
      <c r="A4176" t="s">
        <v>4598</v>
      </c>
    </row>
    <row r="4177" spans="1:1" x14ac:dyDescent="0.25">
      <c r="A4177" t="s">
        <v>4597</v>
      </c>
    </row>
    <row r="4178" spans="1:1" x14ac:dyDescent="0.25">
      <c r="A4178" t="s">
        <v>4599</v>
      </c>
    </row>
    <row r="4179" spans="1:1" x14ac:dyDescent="0.25">
      <c r="A4179" t="s">
        <v>4600</v>
      </c>
    </row>
    <row r="4180" spans="1:1" x14ac:dyDescent="0.25">
      <c r="A4180" t="s">
        <v>4601</v>
      </c>
    </row>
    <row r="4181" spans="1:1" x14ac:dyDescent="0.25">
      <c r="A4181" t="s">
        <v>2993</v>
      </c>
    </row>
    <row r="4182" spans="1:1" x14ac:dyDescent="0.25">
      <c r="A4182" t="s">
        <v>2992</v>
      </c>
    </row>
    <row r="4183" spans="1:1" x14ac:dyDescent="0.25">
      <c r="A4183" t="s">
        <v>4916</v>
      </c>
    </row>
    <row r="4184" spans="1:1" x14ac:dyDescent="0.25">
      <c r="A4184" t="s">
        <v>2990</v>
      </c>
    </row>
    <row r="4185" spans="1:1" x14ac:dyDescent="0.25">
      <c r="A4185" t="s">
        <v>5192</v>
      </c>
    </row>
    <row r="4186" spans="1:1" x14ac:dyDescent="0.25">
      <c r="A4186" t="s">
        <v>2991</v>
      </c>
    </row>
    <row r="4187" spans="1:1" x14ac:dyDescent="0.25">
      <c r="A4187" t="s">
        <v>5506</v>
      </c>
    </row>
    <row r="4188" spans="1:1" x14ac:dyDescent="0.25">
      <c r="A4188" t="s">
        <v>4885</v>
      </c>
    </row>
    <row r="4189" spans="1:1" x14ac:dyDescent="0.25">
      <c r="A4189" t="s">
        <v>5093</v>
      </c>
    </row>
    <row r="4190" spans="1:1" x14ac:dyDescent="0.25">
      <c r="A4190" t="s">
        <v>5094</v>
      </c>
    </row>
    <row r="4191" spans="1:1" x14ac:dyDescent="0.25">
      <c r="A4191" t="s">
        <v>4485</v>
      </c>
    </row>
    <row r="4192" spans="1:1" x14ac:dyDescent="0.25">
      <c r="A4192" t="s">
        <v>2450</v>
      </c>
    </row>
    <row r="4193" spans="1:1" x14ac:dyDescent="0.25">
      <c r="A4193" t="s">
        <v>5908</v>
      </c>
    </row>
    <row r="4194" spans="1:1" x14ac:dyDescent="0.25">
      <c r="A4194" t="s">
        <v>5603</v>
      </c>
    </row>
    <row r="4195" spans="1:1" x14ac:dyDescent="0.25">
      <c r="A4195" t="s">
        <v>5915</v>
      </c>
    </row>
    <row r="4196" spans="1:1" x14ac:dyDescent="0.25">
      <c r="A4196" t="s">
        <v>5669</v>
      </c>
    </row>
    <row r="4197" spans="1:1" x14ac:dyDescent="0.25">
      <c r="A4197" t="s">
        <v>2142</v>
      </c>
    </row>
    <row r="4198" spans="1:1" x14ac:dyDescent="0.25">
      <c r="A4198" t="s">
        <v>4552</v>
      </c>
    </row>
    <row r="4199" spans="1:1" x14ac:dyDescent="0.25">
      <c r="A4199" t="s">
        <v>2716</v>
      </c>
    </row>
    <row r="4200" spans="1:1" x14ac:dyDescent="0.25">
      <c r="A4200" t="s">
        <v>3508</v>
      </c>
    </row>
    <row r="4201" spans="1:1" x14ac:dyDescent="0.25">
      <c r="A4201" t="s">
        <v>3762</v>
      </c>
    </row>
    <row r="4202" spans="1:1" x14ac:dyDescent="0.25">
      <c r="A4202" t="s">
        <v>4208</v>
      </c>
    </row>
    <row r="4203" spans="1:1" x14ac:dyDescent="0.25">
      <c r="A4203" t="s">
        <v>2863</v>
      </c>
    </row>
    <row r="4204" spans="1:1" x14ac:dyDescent="0.25">
      <c r="A4204" t="s">
        <v>5925</v>
      </c>
    </row>
    <row r="4205" spans="1:1" x14ac:dyDescent="0.25">
      <c r="A4205" t="s">
        <v>3072</v>
      </c>
    </row>
    <row r="4206" spans="1:1" x14ac:dyDescent="0.25">
      <c r="A4206" t="s">
        <v>3071</v>
      </c>
    </row>
    <row r="4207" spans="1:1" x14ac:dyDescent="0.25">
      <c r="A4207" t="s">
        <v>3930</v>
      </c>
    </row>
    <row r="4208" spans="1:1" x14ac:dyDescent="0.25">
      <c r="A4208" t="s">
        <v>3064</v>
      </c>
    </row>
    <row r="4209" spans="1:1" x14ac:dyDescent="0.25">
      <c r="A4209" t="s">
        <v>3080</v>
      </c>
    </row>
    <row r="4210" spans="1:1" x14ac:dyDescent="0.25">
      <c r="A4210" t="s">
        <v>2105</v>
      </c>
    </row>
    <row r="4211" spans="1:1" x14ac:dyDescent="0.25">
      <c r="A4211" t="s">
        <v>2090</v>
      </c>
    </row>
    <row r="4212" spans="1:1" x14ac:dyDescent="0.25">
      <c r="A4212" t="s">
        <v>5073</v>
      </c>
    </row>
    <row r="4213" spans="1:1" x14ac:dyDescent="0.25">
      <c r="A4213" t="s">
        <v>5072</v>
      </c>
    </row>
    <row r="4214" spans="1:1" x14ac:dyDescent="0.25">
      <c r="A4214" t="s">
        <v>2083</v>
      </c>
    </row>
    <row r="4215" spans="1:1" x14ac:dyDescent="0.25">
      <c r="A4215" t="s">
        <v>2678</v>
      </c>
    </row>
    <row r="4216" spans="1:1" x14ac:dyDescent="0.25">
      <c r="A4216" t="s">
        <v>5069</v>
      </c>
    </row>
    <row r="4217" spans="1:1" x14ac:dyDescent="0.25">
      <c r="A4217" t="s">
        <v>3880</v>
      </c>
    </row>
    <row r="4218" spans="1:1" x14ac:dyDescent="0.25">
      <c r="A4218" t="s">
        <v>3881</v>
      </c>
    </row>
    <row r="4219" spans="1:1" x14ac:dyDescent="0.25">
      <c r="A4219" t="s">
        <v>2108</v>
      </c>
    </row>
    <row r="4220" spans="1:1" x14ac:dyDescent="0.25">
      <c r="A4220" t="s">
        <v>1494</v>
      </c>
    </row>
    <row r="4221" spans="1:1" x14ac:dyDescent="0.25">
      <c r="A4221" t="s">
        <v>1471</v>
      </c>
    </row>
    <row r="4222" spans="1:1" x14ac:dyDescent="0.25">
      <c r="A4222" t="s">
        <v>4134</v>
      </c>
    </row>
    <row r="4223" spans="1:1" x14ac:dyDescent="0.25">
      <c r="A4223" t="s">
        <v>3721</v>
      </c>
    </row>
    <row r="4224" spans="1:1" x14ac:dyDescent="0.25">
      <c r="A4224" t="s">
        <v>5025</v>
      </c>
    </row>
    <row r="4225" spans="1:1" x14ac:dyDescent="0.25">
      <c r="A4225" t="s">
        <v>1470</v>
      </c>
    </row>
    <row r="4226" spans="1:1" x14ac:dyDescent="0.25">
      <c r="A4226" t="s">
        <v>3621</v>
      </c>
    </row>
    <row r="4227" spans="1:1" x14ac:dyDescent="0.25">
      <c r="A4227" t="s">
        <v>1493</v>
      </c>
    </row>
    <row r="4228" spans="1:1" x14ac:dyDescent="0.25">
      <c r="A4228" t="s">
        <v>4137</v>
      </c>
    </row>
    <row r="4229" spans="1:1" x14ac:dyDescent="0.25">
      <c r="A4229" t="s">
        <v>2210</v>
      </c>
    </row>
    <row r="4230" spans="1:1" x14ac:dyDescent="0.25">
      <c r="A4230" t="s">
        <v>1504</v>
      </c>
    </row>
    <row r="4231" spans="1:1" x14ac:dyDescent="0.25">
      <c r="A4231" t="s">
        <v>3448</v>
      </c>
    </row>
    <row r="4232" spans="1:1" x14ac:dyDescent="0.25">
      <c r="A4232" t="s">
        <v>4742</v>
      </c>
    </row>
    <row r="4233" spans="1:1" x14ac:dyDescent="0.25">
      <c r="A4233" t="s">
        <v>5362</v>
      </c>
    </row>
    <row r="4234" spans="1:1" x14ac:dyDescent="0.25">
      <c r="A4234" t="s">
        <v>5904</v>
      </c>
    </row>
    <row r="4235" spans="1:1" x14ac:dyDescent="0.25">
      <c r="A4235" t="s">
        <v>1479</v>
      </c>
    </row>
    <row r="4236" spans="1:1" x14ac:dyDescent="0.25">
      <c r="A4236" t="s">
        <v>5026</v>
      </c>
    </row>
    <row r="4237" spans="1:1" x14ac:dyDescent="0.25">
      <c r="A4237" t="s">
        <v>4734</v>
      </c>
    </row>
    <row r="4238" spans="1:1" x14ac:dyDescent="0.25">
      <c r="A4238" t="s">
        <v>5377</v>
      </c>
    </row>
    <row r="4239" spans="1:1" x14ac:dyDescent="0.25">
      <c r="A4239" t="s">
        <v>3638</v>
      </c>
    </row>
    <row r="4240" spans="1:1" x14ac:dyDescent="0.25">
      <c r="A4240" t="s">
        <v>4135</v>
      </c>
    </row>
    <row r="4241" spans="1:1" x14ac:dyDescent="0.25">
      <c r="A4241" t="s">
        <v>5902</v>
      </c>
    </row>
    <row r="4242" spans="1:1" x14ac:dyDescent="0.25">
      <c r="A4242" t="s">
        <v>1488</v>
      </c>
    </row>
    <row r="4243" spans="1:1" x14ac:dyDescent="0.25">
      <c r="A4243" t="s">
        <v>1478</v>
      </c>
    </row>
    <row r="4244" spans="1:1" x14ac:dyDescent="0.25">
      <c r="A4244" t="s">
        <v>4736</v>
      </c>
    </row>
    <row r="4245" spans="1:1" x14ac:dyDescent="0.25">
      <c r="A4245" t="s">
        <v>5205</v>
      </c>
    </row>
    <row r="4246" spans="1:1" x14ac:dyDescent="0.25">
      <c r="A4246" t="s">
        <v>5862</v>
      </c>
    </row>
    <row r="4247" spans="1:1" x14ac:dyDescent="0.25">
      <c r="A4247" t="s">
        <v>1496</v>
      </c>
    </row>
    <row r="4248" spans="1:1" x14ac:dyDescent="0.25">
      <c r="A4248" t="s">
        <v>1500</v>
      </c>
    </row>
    <row r="4249" spans="1:1" x14ac:dyDescent="0.25">
      <c r="A4249" t="s">
        <v>5363</v>
      </c>
    </row>
    <row r="4250" spans="1:1" x14ac:dyDescent="0.25">
      <c r="A4250" t="s">
        <v>4739</v>
      </c>
    </row>
    <row r="4251" spans="1:1" x14ac:dyDescent="0.25">
      <c r="A4251" t="s">
        <v>3134</v>
      </c>
    </row>
    <row r="4252" spans="1:1" x14ac:dyDescent="0.25">
      <c r="A4252" t="s">
        <v>4287</v>
      </c>
    </row>
    <row r="4253" spans="1:1" x14ac:dyDescent="0.25">
      <c r="A4253" t="s">
        <v>3874</v>
      </c>
    </row>
    <row r="4254" spans="1:1" x14ac:dyDescent="0.25">
      <c r="A4254" t="s">
        <v>5396</v>
      </c>
    </row>
    <row r="4255" spans="1:1" x14ac:dyDescent="0.25">
      <c r="A4255" t="s">
        <v>603</v>
      </c>
    </row>
    <row r="4256" spans="1:1" x14ac:dyDescent="0.25">
      <c r="A4256" t="s">
        <v>3995</v>
      </c>
    </row>
    <row r="4257" spans="1:1" x14ac:dyDescent="0.25">
      <c r="A4257" t="s">
        <v>1370</v>
      </c>
    </row>
    <row r="4258" spans="1:1" x14ac:dyDescent="0.25">
      <c r="A4258" t="s">
        <v>1357</v>
      </c>
    </row>
    <row r="4259" spans="1:1" x14ac:dyDescent="0.25">
      <c r="A4259" t="s">
        <v>3053</v>
      </c>
    </row>
    <row r="4260" spans="1:1" x14ac:dyDescent="0.25">
      <c r="A4260" t="s">
        <v>4492</v>
      </c>
    </row>
    <row r="4261" spans="1:1" x14ac:dyDescent="0.25">
      <c r="A4261" t="s">
        <v>5097</v>
      </c>
    </row>
    <row r="4262" spans="1:1" x14ac:dyDescent="0.25">
      <c r="A4262" t="s">
        <v>3940</v>
      </c>
    </row>
    <row r="4263" spans="1:1" x14ac:dyDescent="0.25">
      <c r="A4263" t="s">
        <v>4298</v>
      </c>
    </row>
    <row r="4264" spans="1:1" x14ac:dyDescent="0.25">
      <c r="A4264" t="s">
        <v>322</v>
      </c>
    </row>
    <row r="4265" spans="1:1" x14ac:dyDescent="0.25">
      <c r="A4265" t="s">
        <v>4639</v>
      </c>
    </row>
    <row r="4266" spans="1:1" x14ac:dyDescent="0.25">
      <c r="A4266" t="s">
        <v>2036</v>
      </c>
    </row>
    <row r="4267" spans="1:1" x14ac:dyDescent="0.25">
      <c r="A4267" t="s">
        <v>2043</v>
      </c>
    </row>
    <row r="4268" spans="1:1" x14ac:dyDescent="0.25">
      <c r="A4268" t="s">
        <v>5655</v>
      </c>
    </row>
    <row r="4269" spans="1:1" x14ac:dyDescent="0.25">
      <c r="A4269" t="s">
        <v>5653</v>
      </c>
    </row>
    <row r="4270" spans="1:1" x14ac:dyDescent="0.25">
      <c r="A4270" t="s">
        <v>2216</v>
      </c>
    </row>
    <row r="4271" spans="1:1" x14ac:dyDescent="0.25">
      <c r="A4271" t="s">
        <v>3236</v>
      </c>
    </row>
    <row r="4272" spans="1:1" x14ac:dyDescent="0.25">
      <c r="A4272" t="s">
        <v>2637</v>
      </c>
    </row>
    <row r="4273" spans="1:1" x14ac:dyDescent="0.25">
      <c r="A4273" t="s">
        <v>2205</v>
      </c>
    </row>
    <row r="4274" spans="1:1" x14ac:dyDescent="0.25">
      <c r="A4274" t="s">
        <v>2631</v>
      </c>
    </row>
    <row r="4275" spans="1:1" x14ac:dyDescent="0.25">
      <c r="A4275" t="s">
        <v>3505</v>
      </c>
    </row>
    <row r="4276" spans="1:1" x14ac:dyDescent="0.25">
      <c r="A4276" t="s">
        <v>3503</v>
      </c>
    </row>
    <row r="4277" spans="1:1" x14ac:dyDescent="0.25">
      <c r="A4277" t="s">
        <v>3504</v>
      </c>
    </row>
    <row r="4278" spans="1:1" x14ac:dyDescent="0.25">
      <c r="A4278" t="s">
        <v>4236</v>
      </c>
    </row>
    <row r="4279" spans="1:1" x14ac:dyDescent="0.25">
      <c r="A4279" t="s">
        <v>2072</v>
      </c>
    </row>
    <row r="4280" spans="1:1" x14ac:dyDescent="0.25">
      <c r="A4280" t="s">
        <v>2213</v>
      </c>
    </row>
    <row r="4281" spans="1:1" x14ac:dyDescent="0.25">
      <c r="A4281" t="s">
        <v>2045</v>
      </c>
    </row>
    <row r="4282" spans="1:1" x14ac:dyDescent="0.25">
      <c r="A4282" t="s">
        <v>4321</v>
      </c>
    </row>
    <row r="4283" spans="1:1" x14ac:dyDescent="0.25">
      <c r="A4283" t="s">
        <v>4196</v>
      </c>
    </row>
    <row r="4284" spans="1:1" x14ac:dyDescent="0.25">
      <c r="A4284" t="s">
        <v>4801</v>
      </c>
    </row>
    <row r="4285" spans="1:1" x14ac:dyDescent="0.25">
      <c r="A4285" t="s">
        <v>3463</v>
      </c>
    </row>
    <row r="4286" spans="1:1" x14ac:dyDescent="0.25">
      <c r="A4286" t="s">
        <v>5364</v>
      </c>
    </row>
    <row r="4287" spans="1:1" x14ac:dyDescent="0.25">
      <c r="A4287" t="s">
        <v>5371</v>
      </c>
    </row>
    <row r="4288" spans="1:1" x14ac:dyDescent="0.25">
      <c r="A4288" t="s">
        <v>3180</v>
      </c>
    </row>
    <row r="4289" spans="1:1" x14ac:dyDescent="0.25">
      <c r="A4289" t="s">
        <v>3587</v>
      </c>
    </row>
    <row r="4290" spans="1:1" x14ac:dyDescent="0.25">
      <c r="A4290" t="s">
        <v>4653</v>
      </c>
    </row>
    <row r="4291" spans="1:1" x14ac:dyDescent="0.25">
      <c r="A4291" t="s">
        <v>2804</v>
      </c>
    </row>
    <row r="4292" spans="1:1" x14ac:dyDescent="0.25">
      <c r="A4292" t="s">
        <v>3377</v>
      </c>
    </row>
    <row r="4293" spans="1:1" x14ac:dyDescent="0.25">
      <c r="A4293" t="s">
        <v>5365</v>
      </c>
    </row>
    <row r="4294" spans="1:1" x14ac:dyDescent="0.25">
      <c r="A4294" t="s">
        <v>3875</v>
      </c>
    </row>
    <row r="4295" spans="1:1" x14ac:dyDescent="0.25">
      <c r="A4295" t="s">
        <v>5946</v>
      </c>
    </row>
    <row r="4296" spans="1:1" x14ac:dyDescent="0.25">
      <c r="A4296" t="s">
        <v>893</v>
      </c>
    </row>
    <row r="4297" spans="1:1" x14ac:dyDescent="0.25">
      <c r="A4297" t="s">
        <v>4028</v>
      </c>
    </row>
    <row r="4298" spans="1:1" x14ac:dyDescent="0.25">
      <c r="A4298" t="s">
        <v>4029</v>
      </c>
    </row>
    <row r="4299" spans="1:1" x14ac:dyDescent="0.25">
      <c r="A4299" t="s">
        <v>2659</v>
      </c>
    </row>
    <row r="4300" spans="1:1" x14ac:dyDescent="0.25">
      <c r="A4300" t="s">
        <v>3825</v>
      </c>
    </row>
    <row r="4301" spans="1:1" x14ac:dyDescent="0.25">
      <c r="A4301" t="s">
        <v>2200</v>
      </c>
    </row>
    <row r="4302" spans="1:1" x14ac:dyDescent="0.25">
      <c r="A4302" t="s">
        <v>2044</v>
      </c>
    </row>
    <row r="4303" spans="1:1" x14ac:dyDescent="0.25">
      <c r="A4303" t="s">
        <v>2647</v>
      </c>
    </row>
    <row r="4304" spans="1:1" x14ac:dyDescent="0.25">
      <c r="A4304" t="s">
        <v>3842</v>
      </c>
    </row>
    <row r="4305" spans="1:1" x14ac:dyDescent="0.25">
      <c r="A4305" t="s">
        <v>2661</v>
      </c>
    </row>
    <row r="4306" spans="1:1" x14ac:dyDescent="0.25">
      <c r="A4306" t="s">
        <v>3467</v>
      </c>
    </row>
    <row r="4307" spans="1:1" x14ac:dyDescent="0.25">
      <c r="A4307" t="s">
        <v>2030</v>
      </c>
    </row>
    <row r="4308" spans="1:1" x14ac:dyDescent="0.25">
      <c r="A4308" t="s">
        <v>2805</v>
      </c>
    </row>
    <row r="4309" spans="1:1" x14ac:dyDescent="0.25">
      <c r="A4309" t="s">
        <v>942</v>
      </c>
    </row>
    <row r="4310" spans="1:1" x14ac:dyDescent="0.25">
      <c r="A4310" t="s">
        <v>2051</v>
      </c>
    </row>
    <row r="4311" spans="1:1" x14ac:dyDescent="0.25">
      <c r="A4311" t="s">
        <v>4939</v>
      </c>
    </row>
    <row r="4312" spans="1:1" x14ac:dyDescent="0.25">
      <c r="A4312" t="s">
        <v>2297</v>
      </c>
    </row>
    <row r="4313" spans="1:1" x14ac:dyDescent="0.25">
      <c r="A4313" t="s">
        <v>2033</v>
      </c>
    </row>
    <row r="4314" spans="1:1" x14ac:dyDescent="0.25">
      <c r="A4314" t="s">
        <v>2034</v>
      </c>
    </row>
    <row r="4315" spans="1:1" x14ac:dyDescent="0.25">
      <c r="A4315" t="s">
        <v>3206</v>
      </c>
    </row>
    <row r="4316" spans="1:1" x14ac:dyDescent="0.25">
      <c r="A4316" t="s">
        <v>5214</v>
      </c>
    </row>
    <row r="4317" spans="1:1" x14ac:dyDescent="0.25">
      <c r="A4317" t="s">
        <v>4032</v>
      </c>
    </row>
    <row r="4318" spans="1:1" x14ac:dyDescent="0.25">
      <c r="A4318" t="s">
        <v>3908</v>
      </c>
    </row>
    <row r="4319" spans="1:1" x14ac:dyDescent="0.25">
      <c r="A4319" t="s">
        <v>2996</v>
      </c>
    </row>
    <row r="4320" spans="1:1" x14ac:dyDescent="0.25">
      <c r="A4320" t="s">
        <v>610</v>
      </c>
    </row>
    <row r="4321" spans="1:1" x14ac:dyDescent="0.25">
      <c r="A4321" t="s">
        <v>1251</v>
      </c>
    </row>
    <row r="4322" spans="1:1" x14ac:dyDescent="0.25">
      <c r="A4322" t="s">
        <v>3682</v>
      </c>
    </row>
    <row r="4323" spans="1:1" x14ac:dyDescent="0.25">
      <c r="A4323" t="s">
        <v>4528</v>
      </c>
    </row>
    <row r="4324" spans="1:1" x14ac:dyDescent="0.25">
      <c r="A4324" t="s">
        <v>3910</v>
      </c>
    </row>
    <row r="4325" spans="1:1" x14ac:dyDescent="0.25">
      <c r="A4325" t="s">
        <v>4544</v>
      </c>
    </row>
    <row r="4326" spans="1:1" x14ac:dyDescent="0.25">
      <c r="A4326" t="s">
        <v>3506</v>
      </c>
    </row>
    <row r="4327" spans="1:1" x14ac:dyDescent="0.25">
      <c r="A4327" t="s">
        <v>1371</v>
      </c>
    </row>
    <row r="4328" spans="1:1" x14ac:dyDescent="0.25">
      <c r="A4328" t="s">
        <v>4446</v>
      </c>
    </row>
    <row r="4329" spans="1:1" x14ac:dyDescent="0.25">
      <c r="A4329" t="s">
        <v>5380</v>
      </c>
    </row>
    <row r="4330" spans="1:1" x14ac:dyDescent="0.25">
      <c r="A4330" t="s">
        <v>2529</v>
      </c>
    </row>
    <row r="4331" spans="1:1" x14ac:dyDescent="0.25">
      <c r="A4331" t="s">
        <v>3887</v>
      </c>
    </row>
    <row r="4332" spans="1:1" x14ac:dyDescent="0.25">
      <c r="A4332" t="s">
        <v>4447</v>
      </c>
    </row>
    <row r="4333" spans="1:1" x14ac:dyDescent="0.25">
      <c r="A4333" t="s">
        <v>2997</v>
      </c>
    </row>
    <row r="4334" spans="1:1" x14ac:dyDescent="0.25">
      <c r="A4334" t="s">
        <v>2806</v>
      </c>
    </row>
    <row r="4335" spans="1:1" x14ac:dyDescent="0.25">
      <c r="A4335" t="s">
        <v>2037</v>
      </c>
    </row>
    <row r="4336" spans="1:1" x14ac:dyDescent="0.25">
      <c r="A4336" t="s">
        <v>2807</v>
      </c>
    </row>
    <row r="4337" spans="1:1" x14ac:dyDescent="0.25">
      <c r="A4337" t="s">
        <v>3876</v>
      </c>
    </row>
    <row r="4338" spans="1:1" x14ac:dyDescent="0.25">
      <c r="A4338" t="s">
        <v>3465</v>
      </c>
    </row>
    <row r="4339" spans="1:1" x14ac:dyDescent="0.25">
      <c r="A4339" t="s">
        <v>1283</v>
      </c>
    </row>
    <row r="4340" spans="1:1" x14ac:dyDescent="0.25">
      <c r="A4340" t="s">
        <v>4193</v>
      </c>
    </row>
    <row r="4341" spans="1:1" x14ac:dyDescent="0.25">
      <c r="A4341" t="s">
        <v>4547</v>
      </c>
    </row>
    <row r="4342" spans="1:1" x14ac:dyDescent="0.25">
      <c r="A4342" t="s">
        <v>2636</v>
      </c>
    </row>
    <row r="4343" spans="1:1" x14ac:dyDescent="0.25">
      <c r="A4343" t="s">
        <v>5385</v>
      </c>
    </row>
    <row r="4344" spans="1:1" x14ac:dyDescent="0.25">
      <c r="A4344" t="s">
        <v>3006</v>
      </c>
    </row>
    <row r="4345" spans="1:1" x14ac:dyDescent="0.25">
      <c r="A4345" t="s">
        <v>3143</v>
      </c>
    </row>
    <row r="4346" spans="1:1" x14ac:dyDescent="0.25">
      <c r="A4346" t="s">
        <v>2672</v>
      </c>
    </row>
    <row r="4347" spans="1:1" x14ac:dyDescent="0.25">
      <c r="A4347" t="s">
        <v>2531</v>
      </c>
    </row>
    <row r="4348" spans="1:1" x14ac:dyDescent="0.25">
      <c r="A4348" t="s">
        <v>5890</v>
      </c>
    </row>
    <row r="4349" spans="1:1" x14ac:dyDescent="0.25">
      <c r="A4349" t="s">
        <v>5873</v>
      </c>
    </row>
    <row r="4350" spans="1:1" x14ac:dyDescent="0.25">
      <c r="A4350" t="s">
        <v>4015</v>
      </c>
    </row>
    <row r="4351" spans="1:1" x14ac:dyDescent="0.25">
      <c r="A4351" t="s">
        <v>3633</v>
      </c>
    </row>
    <row r="4352" spans="1:1" x14ac:dyDescent="0.25">
      <c r="A4352" t="s">
        <v>3883</v>
      </c>
    </row>
    <row r="4353" spans="1:1" x14ac:dyDescent="0.25">
      <c r="A4353" t="s">
        <v>2540</v>
      </c>
    </row>
    <row r="4354" spans="1:1" x14ac:dyDescent="0.25">
      <c r="A4354" t="s">
        <v>4148</v>
      </c>
    </row>
    <row r="4355" spans="1:1" x14ac:dyDescent="0.25">
      <c r="A4355" t="s">
        <v>3021</v>
      </c>
    </row>
    <row r="4356" spans="1:1" x14ac:dyDescent="0.25">
      <c r="A4356" t="s">
        <v>2079</v>
      </c>
    </row>
    <row r="4357" spans="1:1" x14ac:dyDescent="0.25">
      <c r="A4357" t="s">
        <v>4870</v>
      </c>
    </row>
    <row r="4358" spans="1:1" x14ac:dyDescent="0.25">
      <c r="A4358" t="s">
        <v>2035</v>
      </c>
    </row>
    <row r="4359" spans="1:1" x14ac:dyDescent="0.25">
      <c r="A4359" t="s">
        <v>3445</v>
      </c>
    </row>
    <row r="4360" spans="1:1" x14ac:dyDescent="0.25">
      <c r="A4360" t="s">
        <v>3590</v>
      </c>
    </row>
    <row r="4361" spans="1:1" x14ac:dyDescent="0.25">
      <c r="A4361" t="s">
        <v>4108</v>
      </c>
    </row>
    <row r="4362" spans="1:1" x14ac:dyDescent="0.25">
      <c r="A4362" t="s">
        <v>387</v>
      </c>
    </row>
    <row r="4363" spans="1:1" x14ac:dyDescent="0.25">
      <c r="A4363" t="s">
        <v>2032</v>
      </c>
    </row>
    <row r="4364" spans="1:1" x14ac:dyDescent="0.25">
      <c r="A4364" t="s">
        <v>1375</v>
      </c>
    </row>
    <row r="4365" spans="1:1" x14ac:dyDescent="0.25">
      <c r="A4365" t="s">
        <v>5491</v>
      </c>
    </row>
    <row r="4366" spans="1:1" x14ac:dyDescent="0.25">
      <c r="A4366" t="s">
        <v>3655</v>
      </c>
    </row>
    <row r="4367" spans="1:1" x14ac:dyDescent="0.25">
      <c r="A4367" t="s">
        <v>2220</v>
      </c>
    </row>
    <row r="4368" spans="1:1" x14ac:dyDescent="0.25">
      <c r="A4368" t="s">
        <v>2526</v>
      </c>
    </row>
    <row r="4369" spans="1:1" x14ac:dyDescent="0.25">
      <c r="A4369" t="s">
        <v>5879</v>
      </c>
    </row>
    <row r="4370" spans="1:1" x14ac:dyDescent="0.25">
      <c r="A4370" t="s">
        <v>5683</v>
      </c>
    </row>
    <row r="4371" spans="1:1" x14ac:dyDescent="0.25">
      <c r="A4371" t="s">
        <v>5189</v>
      </c>
    </row>
    <row r="4372" spans="1:1" x14ac:dyDescent="0.25">
      <c r="A4372" t="s">
        <v>3407</v>
      </c>
    </row>
    <row r="4373" spans="1:1" x14ac:dyDescent="0.25">
      <c r="A4373" t="s">
        <v>3637</v>
      </c>
    </row>
    <row r="4374" spans="1:1" x14ac:dyDescent="0.25">
      <c r="A4374" t="s">
        <v>5147</v>
      </c>
    </row>
    <row r="4375" spans="1:1" x14ac:dyDescent="0.25">
      <c r="A4375" t="s">
        <v>5007</v>
      </c>
    </row>
    <row r="4376" spans="1:1" x14ac:dyDescent="0.25">
      <c r="A4376" t="s">
        <v>335</v>
      </c>
    </row>
    <row r="4377" spans="1:1" x14ac:dyDescent="0.25">
      <c r="A4377" t="s">
        <v>2199</v>
      </c>
    </row>
    <row r="4378" spans="1:1" x14ac:dyDescent="0.25">
      <c r="A4378" t="s">
        <v>3519</v>
      </c>
    </row>
    <row r="4379" spans="1:1" x14ac:dyDescent="0.25">
      <c r="A4379" t="s">
        <v>2872</v>
      </c>
    </row>
    <row r="4380" spans="1:1" x14ac:dyDescent="0.25">
      <c r="A4380" t="s">
        <v>3008</v>
      </c>
    </row>
    <row r="4381" spans="1:1" x14ac:dyDescent="0.25">
      <c r="A4381" t="s">
        <v>1301</v>
      </c>
    </row>
    <row r="4382" spans="1:1" x14ac:dyDescent="0.25">
      <c r="A4382" t="s">
        <v>337</v>
      </c>
    </row>
    <row r="4383" spans="1:1" x14ac:dyDescent="0.25">
      <c r="A4383" t="s">
        <v>4859</v>
      </c>
    </row>
    <row r="4384" spans="1:1" x14ac:dyDescent="0.25">
      <c r="A4384" t="s">
        <v>2799</v>
      </c>
    </row>
    <row r="4385" spans="1:1" x14ac:dyDescent="0.25">
      <c r="A4385" t="s">
        <v>3634</v>
      </c>
    </row>
    <row r="4386" spans="1:1" x14ac:dyDescent="0.25">
      <c r="A4386" t="s">
        <v>2800</v>
      </c>
    </row>
    <row r="4387" spans="1:1" x14ac:dyDescent="0.25">
      <c r="A4387" t="s">
        <v>3648</v>
      </c>
    </row>
    <row r="4388" spans="1:1" x14ac:dyDescent="0.25">
      <c r="A4388" t="s">
        <v>2634</v>
      </c>
    </row>
    <row r="4389" spans="1:1" x14ac:dyDescent="0.25">
      <c r="A4389" t="s">
        <v>5184</v>
      </c>
    </row>
    <row r="4390" spans="1:1" x14ac:dyDescent="0.25">
      <c r="A4390" t="s">
        <v>5670</v>
      </c>
    </row>
    <row r="4391" spans="1:1" x14ac:dyDescent="0.25">
      <c r="A4391" t="s">
        <v>2084</v>
      </c>
    </row>
    <row r="4392" spans="1:1" x14ac:dyDescent="0.25">
      <c r="A4392" t="s">
        <v>2998</v>
      </c>
    </row>
    <row r="4393" spans="1:1" x14ac:dyDescent="0.25">
      <c r="A4393" t="s">
        <v>2662</v>
      </c>
    </row>
    <row r="4394" spans="1:1" x14ac:dyDescent="0.25">
      <c r="A4394" t="s">
        <v>4862</v>
      </c>
    </row>
    <row r="4395" spans="1:1" x14ac:dyDescent="0.25">
      <c r="A4395" t="s">
        <v>3046</v>
      </c>
    </row>
    <row r="4396" spans="1:1" x14ac:dyDescent="0.25">
      <c r="A4396" t="s">
        <v>3645</v>
      </c>
    </row>
    <row r="4397" spans="1:1" x14ac:dyDescent="0.25">
      <c r="A4397" t="s">
        <v>3586</v>
      </c>
    </row>
    <row r="4398" spans="1:1" x14ac:dyDescent="0.25">
      <c r="A4398" t="s">
        <v>4012</v>
      </c>
    </row>
    <row r="4399" spans="1:1" x14ac:dyDescent="0.25">
      <c r="A4399" t="s">
        <v>2664</v>
      </c>
    </row>
    <row r="4400" spans="1:1" x14ac:dyDescent="0.25">
      <c r="A4400" t="s">
        <v>2530</v>
      </c>
    </row>
    <row r="4401" spans="1:1" x14ac:dyDescent="0.25">
      <c r="A4401" t="s">
        <v>5107</v>
      </c>
    </row>
    <row r="4402" spans="1:1" x14ac:dyDescent="0.25">
      <c r="A4402" t="s">
        <v>3384</v>
      </c>
    </row>
    <row r="4403" spans="1:1" x14ac:dyDescent="0.25">
      <c r="A4403" t="s">
        <v>5158</v>
      </c>
    </row>
    <row r="4404" spans="1:1" x14ac:dyDescent="0.25">
      <c r="A4404" t="s">
        <v>3646</v>
      </c>
    </row>
    <row r="4405" spans="1:1" x14ac:dyDescent="0.25">
      <c r="A4405" t="s">
        <v>3631</v>
      </c>
    </row>
    <row r="4406" spans="1:1" x14ac:dyDescent="0.25">
      <c r="A4406" t="s">
        <v>4920</v>
      </c>
    </row>
    <row r="4407" spans="1:1" x14ac:dyDescent="0.25">
      <c r="A4407" t="s">
        <v>3424</v>
      </c>
    </row>
    <row r="4408" spans="1:1" x14ac:dyDescent="0.25">
      <c r="A4408" t="s">
        <v>1354</v>
      </c>
    </row>
    <row r="4409" spans="1:1" x14ac:dyDescent="0.25">
      <c r="A4409" t="s">
        <v>4807</v>
      </c>
    </row>
    <row r="4410" spans="1:1" x14ac:dyDescent="0.25">
      <c r="A4410" t="s">
        <v>5829</v>
      </c>
    </row>
    <row r="4411" spans="1:1" x14ac:dyDescent="0.25">
      <c r="A4411" t="s">
        <v>2873</v>
      </c>
    </row>
    <row r="4412" spans="1:1" x14ac:dyDescent="0.25">
      <c r="A4412" t="s">
        <v>3843</v>
      </c>
    </row>
    <row r="4413" spans="1:1" x14ac:dyDescent="0.25">
      <c r="A4413" t="s">
        <v>5828</v>
      </c>
    </row>
    <row r="4414" spans="1:1" x14ac:dyDescent="0.25">
      <c r="A4414" t="s">
        <v>538</v>
      </c>
    </row>
    <row r="4415" spans="1:1" x14ac:dyDescent="0.25">
      <c r="A4415" t="s">
        <v>1367</v>
      </c>
    </row>
    <row r="4416" spans="1:1" x14ac:dyDescent="0.25">
      <c r="A4416" t="s">
        <v>2406</v>
      </c>
    </row>
    <row r="4417" spans="1:1" x14ac:dyDescent="0.25">
      <c r="A4417" t="s">
        <v>2049</v>
      </c>
    </row>
    <row r="4418" spans="1:1" x14ac:dyDescent="0.25">
      <c r="A4418" t="s">
        <v>372</v>
      </c>
    </row>
    <row r="4419" spans="1:1" x14ac:dyDescent="0.25">
      <c r="A4419" t="s">
        <v>2648</v>
      </c>
    </row>
    <row r="4420" spans="1:1" x14ac:dyDescent="0.25">
      <c r="A4420" t="s">
        <v>3380</v>
      </c>
    </row>
    <row r="4421" spans="1:1" x14ac:dyDescent="0.25">
      <c r="A4421" t="s">
        <v>3839</v>
      </c>
    </row>
    <row r="4422" spans="1:1" x14ac:dyDescent="0.25">
      <c r="A4422" t="s">
        <v>2650</v>
      </c>
    </row>
    <row r="4423" spans="1:1" x14ac:dyDescent="0.25">
      <c r="A4423" t="s">
        <v>4238</v>
      </c>
    </row>
    <row r="4424" spans="1:1" x14ac:dyDescent="0.25">
      <c r="A4424" t="s">
        <v>2652</v>
      </c>
    </row>
    <row r="4425" spans="1:1" x14ac:dyDescent="0.25">
      <c r="A4425" t="s">
        <v>4561</v>
      </c>
    </row>
    <row r="4426" spans="1:1" x14ac:dyDescent="0.25">
      <c r="A4426" t="s">
        <v>4534</v>
      </c>
    </row>
    <row r="4427" spans="1:1" x14ac:dyDescent="0.25">
      <c r="A4427" t="s">
        <v>2781</v>
      </c>
    </row>
    <row r="4428" spans="1:1" x14ac:dyDescent="0.25">
      <c r="A4428" t="s">
        <v>3009</v>
      </c>
    </row>
    <row r="4429" spans="1:1" x14ac:dyDescent="0.25">
      <c r="A4429" t="s">
        <v>3016</v>
      </c>
    </row>
    <row r="4430" spans="1:1" x14ac:dyDescent="0.25">
      <c r="A4430" t="s">
        <v>3464</v>
      </c>
    </row>
    <row r="4431" spans="1:1" x14ac:dyDescent="0.25">
      <c r="A4431" t="s">
        <v>5797</v>
      </c>
    </row>
    <row r="4432" spans="1:1" x14ac:dyDescent="0.25">
      <c r="A4432" t="s">
        <v>562</v>
      </c>
    </row>
    <row r="4433" spans="1:1" x14ac:dyDescent="0.25">
      <c r="A4433" t="s">
        <v>5163</v>
      </c>
    </row>
    <row r="4434" spans="1:1" x14ac:dyDescent="0.25">
      <c r="A4434" t="s">
        <v>5164</v>
      </c>
    </row>
    <row r="4435" spans="1:1" x14ac:dyDescent="0.25">
      <c r="A4435" t="s">
        <v>2874</v>
      </c>
    </row>
    <row r="4436" spans="1:1" x14ac:dyDescent="0.25">
      <c r="A4436" t="s">
        <v>3405</v>
      </c>
    </row>
    <row r="4437" spans="1:1" x14ac:dyDescent="0.25">
      <c r="A4437" t="s">
        <v>5391</v>
      </c>
    </row>
    <row r="4438" spans="1:1" x14ac:dyDescent="0.25">
      <c r="A4438" t="s">
        <v>5185</v>
      </c>
    </row>
    <row r="4439" spans="1:1" x14ac:dyDescent="0.25">
      <c r="A4439" t="s">
        <v>3376</v>
      </c>
    </row>
    <row r="4440" spans="1:1" x14ac:dyDescent="0.25">
      <c r="A4440" t="s">
        <v>914</v>
      </c>
    </row>
    <row r="4441" spans="1:1" x14ac:dyDescent="0.25">
      <c r="A4441" t="s">
        <v>323</v>
      </c>
    </row>
    <row r="4442" spans="1:1" x14ac:dyDescent="0.25">
      <c r="A4442" t="s">
        <v>399</v>
      </c>
    </row>
    <row r="4443" spans="1:1" x14ac:dyDescent="0.25">
      <c r="A4443" t="s">
        <v>404</v>
      </c>
    </row>
    <row r="4444" spans="1:1" x14ac:dyDescent="0.25">
      <c r="A4444" t="s">
        <v>5569</v>
      </c>
    </row>
    <row r="4445" spans="1:1" x14ac:dyDescent="0.25">
      <c r="A4445" t="s">
        <v>4237</v>
      </c>
    </row>
    <row r="4446" spans="1:1" x14ac:dyDescent="0.25">
      <c r="A4446" t="s">
        <v>5568</v>
      </c>
    </row>
    <row r="4447" spans="1:1" x14ac:dyDescent="0.25">
      <c r="A4447" t="s">
        <v>2651</v>
      </c>
    </row>
    <row r="4448" spans="1:1" x14ac:dyDescent="0.25">
      <c r="A4448" t="s">
        <v>3831</v>
      </c>
    </row>
    <row r="4449" spans="1:1" x14ac:dyDescent="0.25">
      <c r="A4449" t="s">
        <v>3466</v>
      </c>
    </row>
    <row r="4450" spans="1:1" x14ac:dyDescent="0.25">
      <c r="A4450" t="s">
        <v>2642</v>
      </c>
    </row>
    <row r="4451" spans="1:1" x14ac:dyDescent="0.25">
      <c r="A4451" t="s">
        <v>2206</v>
      </c>
    </row>
    <row r="4452" spans="1:1" x14ac:dyDescent="0.25">
      <c r="A4452" t="s">
        <v>1280</v>
      </c>
    </row>
    <row r="4453" spans="1:1" x14ac:dyDescent="0.25">
      <c r="A4453" t="s">
        <v>3012</v>
      </c>
    </row>
    <row r="4454" spans="1:1" x14ac:dyDescent="0.25">
      <c r="A4454" t="s">
        <v>2296</v>
      </c>
    </row>
    <row r="4455" spans="1:1" x14ac:dyDescent="0.25">
      <c r="A4455" t="s">
        <v>3824</v>
      </c>
    </row>
    <row r="4456" spans="1:1" x14ac:dyDescent="0.25">
      <c r="A4456" t="s">
        <v>2528</v>
      </c>
    </row>
    <row r="4457" spans="1:1" x14ac:dyDescent="0.25">
      <c r="A4457" t="s">
        <v>3447</v>
      </c>
    </row>
    <row r="4458" spans="1:1" x14ac:dyDescent="0.25">
      <c r="A4458" t="s">
        <v>5156</v>
      </c>
    </row>
    <row r="4459" spans="1:1" x14ac:dyDescent="0.25">
      <c r="A4459" t="s">
        <v>5162</v>
      </c>
    </row>
    <row r="4460" spans="1:1" x14ac:dyDescent="0.25">
      <c r="A4460" t="s">
        <v>2535</v>
      </c>
    </row>
    <row r="4461" spans="1:1" x14ac:dyDescent="0.25">
      <c r="A4461" t="s">
        <v>2537</v>
      </c>
    </row>
    <row r="4462" spans="1:1" x14ac:dyDescent="0.25">
      <c r="A4462" t="s">
        <v>3181</v>
      </c>
    </row>
    <row r="4463" spans="1:1" x14ac:dyDescent="0.25">
      <c r="A4463" t="s">
        <v>2214</v>
      </c>
    </row>
    <row r="4464" spans="1:1" x14ac:dyDescent="0.25">
      <c r="A4464" t="s">
        <v>2969</v>
      </c>
    </row>
    <row r="4465" spans="1:1" x14ac:dyDescent="0.25">
      <c r="A4465" t="s">
        <v>3041</v>
      </c>
    </row>
    <row r="4466" spans="1:1" x14ac:dyDescent="0.25">
      <c r="A4466" t="s">
        <v>5874</v>
      </c>
    </row>
    <row r="4467" spans="1:1" x14ac:dyDescent="0.25">
      <c r="A4467" t="s">
        <v>4277</v>
      </c>
    </row>
    <row r="4468" spans="1:1" x14ac:dyDescent="0.25">
      <c r="A4468" t="s">
        <v>3889</v>
      </c>
    </row>
    <row r="4469" spans="1:1" x14ac:dyDescent="0.25">
      <c r="A4469" t="s">
        <v>4545</v>
      </c>
    </row>
    <row r="4470" spans="1:1" x14ac:dyDescent="0.25">
      <c r="A4470" t="s">
        <v>2039</v>
      </c>
    </row>
    <row r="4471" spans="1:1" x14ac:dyDescent="0.25">
      <c r="A4471" t="s">
        <v>5496</v>
      </c>
    </row>
    <row r="4472" spans="1:1" x14ac:dyDescent="0.25">
      <c r="A4472" t="s">
        <v>4496</v>
      </c>
    </row>
    <row r="4473" spans="1:1" x14ac:dyDescent="0.25">
      <c r="A4473" t="s">
        <v>2461</v>
      </c>
    </row>
    <row r="4474" spans="1:1" x14ac:dyDescent="0.25">
      <c r="A4474" t="s">
        <v>2452</v>
      </c>
    </row>
    <row r="4475" spans="1:1" x14ac:dyDescent="0.25">
      <c r="A4475" t="s">
        <v>2489</v>
      </c>
    </row>
    <row r="4476" spans="1:1" x14ac:dyDescent="0.25">
      <c r="A4476" t="s">
        <v>2524</v>
      </c>
    </row>
    <row r="4477" spans="1:1" x14ac:dyDescent="0.25">
      <c r="A4477" t="s">
        <v>5495</v>
      </c>
    </row>
    <row r="4478" spans="1:1" x14ac:dyDescent="0.25">
      <c r="A4478" t="s">
        <v>2801</v>
      </c>
    </row>
    <row r="4479" spans="1:1" x14ac:dyDescent="0.25">
      <c r="A4479" t="s">
        <v>3840</v>
      </c>
    </row>
    <row r="4480" spans="1:1" x14ac:dyDescent="0.25">
      <c r="A4480" t="s">
        <v>2078</v>
      </c>
    </row>
    <row r="4481" spans="1:1" x14ac:dyDescent="0.25">
      <c r="A4481" t="s">
        <v>3829</v>
      </c>
    </row>
    <row r="4482" spans="1:1" x14ac:dyDescent="0.25">
      <c r="A4482" t="s">
        <v>4305</v>
      </c>
    </row>
    <row r="4483" spans="1:1" x14ac:dyDescent="0.25">
      <c r="A4483" t="s">
        <v>4049</v>
      </c>
    </row>
    <row r="4484" spans="1:1" x14ac:dyDescent="0.25">
      <c r="A4484" t="s">
        <v>4050</v>
      </c>
    </row>
    <row r="4485" spans="1:1" x14ac:dyDescent="0.25">
      <c r="A4485" t="s">
        <v>3918</v>
      </c>
    </row>
    <row r="4486" spans="1:1" x14ac:dyDescent="0.25">
      <c r="A4486" t="s">
        <v>2077</v>
      </c>
    </row>
    <row r="4487" spans="1:1" x14ac:dyDescent="0.25">
      <c r="A4487" t="s">
        <v>3890</v>
      </c>
    </row>
    <row r="4488" spans="1:1" x14ac:dyDescent="0.25">
      <c r="A4488" t="s">
        <v>2656</v>
      </c>
    </row>
    <row r="4489" spans="1:1" x14ac:dyDescent="0.25">
      <c r="A4489" t="s">
        <v>4051</v>
      </c>
    </row>
    <row r="4490" spans="1:1" x14ac:dyDescent="0.25">
      <c r="A4490" t="s">
        <v>4052</v>
      </c>
    </row>
    <row r="4491" spans="1:1" x14ac:dyDescent="0.25">
      <c r="A4491" t="s">
        <v>3917</v>
      </c>
    </row>
    <row r="4492" spans="1:1" x14ac:dyDescent="0.25">
      <c r="A4492" t="s">
        <v>3620</v>
      </c>
    </row>
    <row r="4493" spans="1:1" x14ac:dyDescent="0.25">
      <c r="A4493" t="s">
        <v>5279</v>
      </c>
    </row>
    <row r="4494" spans="1:1" x14ac:dyDescent="0.25">
      <c r="A4494" t="s">
        <v>2085</v>
      </c>
    </row>
    <row r="4495" spans="1:1" x14ac:dyDescent="0.25">
      <c r="A4495" t="s">
        <v>4033</v>
      </c>
    </row>
    <row r="4496" spans="1:1" x14ac:dyDescent="0.25">
      <c r="A4496" t="s">
        <v>3964</v>
      </c>
    </row>
    <row r="4497" spans="1:1" x14ac:dyDescent="0.25">
      <c r="A4497" t="s">
        <v>2087</v>
      </c>
    </row>
    <row r="4498" spans="1:1" x14ac:dyDescent="0.25">
      <c r="A4498" t="s">
        <v>2221</v>
      </c>
    </row>
    <row r="4499" spans="1:1" x14ac:dyDescent="0.25">
      <c r="A4499" t="s">
        <v>4918</v>
      </c>
    </row>
    <row r="4500" spans="1:1" x14ac:dyDescent="0.25">
      <c r="A4500" t="s">
        <v>3891</v>
      </c>
    </row>
    <row r="4501" spans="1:1" x14ac:dyDescent="0.25">
      <c r="A4501" t="s">
        <v>333</v>
      </c>
    </row>
    <row r="4502" spans="1:1" x14ac:dyDescent="0.25">
      <c r="A4502" t="s">
        <v>536</v>
      </c>
    </row>
    <row r="4503" spans="1:1" x14ac:dyDescent="0.25">
      <c r="A4503" t="s">
        <v>5048</v>
      </c>
    </row>
    <row r="4504" spans="1:1" x14ac:dyDescent="0.25">
      <c r="A4504" t="s">
        <v>1616</v>
      </c>
    </row>
    <row r="4505" spans="1:1" x14ac:dyDescent="0.25">
      <c r="A4505" t="s">
        <v>5790</v>
      </c>
    </row>
    <row r="4506" spans="1:1" x14ac:dyDescent="0.25">
      <c r="A4506" t="s">
        <v>548</v>
      </c>
    </row>
    <row r="4507" spans="1:1" x14ac:dyDescent="0.25">
      <c r="A4507" t="s">
        <v>932</v>
      </c>
    </row>
    <row r="4508" spans="1:1" x14ac:dyDescent="0.25">
      <c r="A4508" t="s">
        <v>2074</v>
      </c>
    </row>
    <row r="4509" spans="1:1" x14ac:dyDescent="0.25">
      <c r="A4509" t="s">
        <v>2738</v>
      </c>
    </row>
    <row r="4510" spans="1:1" x14ac:dyDescent="0.25">
      <c r="A4510" t="s">
        <v>2523</v>
      </c>
    </row>
    <row r="4511" spans="1:1" x14ac:dyDescent="0.25">
      <c r="A4511" t="s">
        <v>5673</v>
      </c>
    </row>
    <row r="4512" spans="1:1" x14ac:dyDescent="0.25">
      <c r="A4512" t="s">
        <v>3408</v>
      </c>
    </row>
    <row r="4513" spans="1:1" x14ac:dyDescent="0.25">
      <c r="A4513" t="s">
        <v>3446</v>
      </c>
    </row>
    <row r="4514" spans="1:1" x14ac:dyDescent="0.25">
      <c r="A4514" t="s">
        <v>4529</v>
      </c>
    </row>
    <row r="4515" spans="1:1" x14ac:dyDescent="0.25">
      <c r="A4515" t="s">
        <v>2938</v>
      </c>
    </row>
    <row r="4516" spans="1:1" x14ac:dyDescent="0.25">
      <c r="A4516" t="s">
        <v>5286</v>
      </c>
    </row>
    <row r="4517" spans="1:1" x14ac:dyDescent="0.25">
      <c r="A4517" t="s">
        <v>927</v>
      </c>
    </row>
    <row r="4518" spans="1:1" x14ac:dyDescent="0.25">
      <c r="A4518" t="s">
        <v>5159</v>
      </c>
    </row>
    <row r="4519" spans="1:1" x14ac:dyDescent="0.25">
      <c r="A4519" t="s">
        <v>3826</v>
      </c>
    </row>
    <row r="4520" spans="1:1" x14ac:dyDescent="0.25">
      <c r="A4520" t="s">
        <v>3136</v>
      </c>
    </row>
    <row r="4521" spans="1:1" x14ac:dyDescent="0.25">
      <c r="A4521" t="s">
        <v>3888</v>
      </c>
    </row>
    <row r="4522" spans="1:1" x14ac:dyDescent="0.25">
      <c r="A4522" t="s">
        <v>5555</v>
      </c>
    </row>
    <row r="4523" spans="1:1" x14ac:dyDescent="0.25">
      <c r="A4523" t="s">
        <v>2999</v>
      </c>
    </row>
    <row r="4524" spans="1:1" x14ac:dyDescent="0.25">
      <c r="A4524" t="s">
        <v>3582</v>
      </c>
    </row>
    <row r="4525" spans="1:1" x14ac:dyDescent="0.25">
      <c r="A4525" t="s">
        <v>2653</v>
      </c>
    </row>
    <row r="4526" spans="1:1" x14ac:dyDescent="0.25">
      <c r="A4526" t="s">
        <v>931</v>
      </c>
    </row>
    <row r="4527" spans="1:1" x14ac:dyDescent="0.25">
      <c r="A4527" t="s">
        <v>3177</v>
      </c>
    </row>
    <row r="4528" spans="1:1" x14ac:dyDescent="0.25">
      <c r="A4528" t="s">
        <v>5247</v>
      </c>
    </row>
    <row r="4529" spans="1:1" x14ac:dyDescent="0.25">
      <c r="A4529" t="s">
        <v>1281</v>
      </c>
    </row>
    <row r="4530" spans="1:1" x14ac:dyDescent="0.25">
      <c r="A4530" t="s">
        <v>1368</v>
      </c>
    </row>
    <row r="4531" spans="1:1" x14ac:dyDescent="0.25">
      <c r="A4531" t="s">
        <v>2875</v>
      </c>
    </row>
    <row r="4532" spans="1:1" x14ac:dyDescent="0.25">
      <c r="A4532" t="s">
        <v>3591</v>
      </c>
    </row>
    <row r="4533" spans="1:1" x14ac:dyDescent="0.25">
      <c r="A4533" t="s">
        <v>2643</v>
      </c>
    </row>
    <row r="4534" spans="1:1" x14ac:dyDescent="0.25">
      <c r="A4534" t="s">
        <v>2208</v>
      </c>
    </row>
    <row r="4535" spans="1:1" x14ac:dyDescent="0.25">
      <c r="A4535" t="s">
        <v>896</v>
      </c>
    </row>
    <row r="4536" spans="1:1" x14ac:dyDescent="0.25">
      <c r="A4536" t="s">
        <v>3179</v>
      </c>
    </row>
    <row r="4537" spans="1:1" x14ac:dyDescent="0.25">
      <c r="A4537" t="s">
        <v>2539</v>
      </c>
    </row>
    <row r="4538" spans="1:1" x14ac:dyDescent="0.25">
      <c r="A4538" t="s">
        <v>3834</v>
      </c>
    </row>
    <row r="4539" spans="1:1" x14ac:dyDescent="0.25">
      <c r="A4539" t="s">
        <v>5875</v>
      </c>
    </row>
    <row r="4540" spans="1:1" x14ac:dyDescent="0.25">
      <c r="A4540" t="s">
        <v>2663</v>
      </c>
    </row>
    <row r="4541" spans="1:1" x14ac:dyDescent="0.25">
      <c r="A4541" t="s">
        <v>3261</v>
      </c>
    </row>
    <row r="4542" spans="1:1" x14ac:dyDescent="0.25">
      <c r="A4542" t="s">
        <v>557</v>
      </c>
    </row>
    <row r="4543" spans="1:1" x14ac:dyDescent="0.25">
      <c r="A4543" t="s">
        <v>2201</v>
      </c>
    </row>
    <row r="4544" spans="1:1" x14ac:dyDescent="0.25">
      <c r="A4544" t="s">
        <v>2202</v>
      </c>
    </row>
    <row r="4545" spans="1:1" x14ac:dyDescent="0.25">
      <c r="A4545" t="s">
        <v>339</v>
      </c>
    </row>
    <row r="4546" spans="1:1" x14ac:dyDescent="0.25">
      <c r="A4546" t="s">
        <v>5672</v>
      </c>
    </row>
    <row r="4547" spans="1:1" x14ac:dyDescent="0.25">
      <c r="A4547" t="s">
        <v>2628</v>
      </c>
    </row>
    <row r="4548" spans="1:1" x14ac:dyDescent="0.25">
      <c r="A4548" t="s">
        <v>3911</v>
      </c>
    </row>
    <row r="4549" spans="1:1" x14ac:dyDescent="0.25">
      <c r="A4549" t="s">
        <v>3823</v>
      </c>
    </row>
    <row r="4550" spans="1:1" x14ac:dyDescent="0.25">
      <c r="A4550" t="s">
        <v>2803</v>
      </c>
    </row>
    <row r="4551" spans="1:1" x14ac:dyDescent="0.25">
      <c r="A4551" t="s">
        <v>2802</v>
      </c>
    </row>
    <row r="4552" spans="1:1" x14ac:dyDescent="0.25">
      <c r="A4552" t="s">
        <v>3178</v>
      </c>
    </row>
    <row r="4553" spans="1:1" x14ac:dyDescent="0.25">
      <c r="A4553" t="s">
        <v>2029</v>
      </c>
    </row>
    <row r="4554" spans="1:1" x14ac:dyDescent="0.25">
      <c r="A4554" t="s">
        <v>2655</v>
      </c>
    </row>
    <row r="4555" spans="1:1" x14ac:dyDescent="0.25">
      <c r="A4555" t="s">
        <v>3822</v>
      </c>
    </row>
    <row r="4556" spans="1:1" x14ac:dyDescent="0.25">
      <c r="A4556" t="s">
        <v>608</v>
      </c>
    </row>
    <row r="4557" spans="1:1" x14ac:dyDescent="0.25">
      <c r="A4557" t="s">
        <v>5398</v>
      </c>
    </row>
    <row r="4558" spans="1:1" x14ac:dyDescent="0.25">
      <c r="A4558" t="s">
        <v>598</v>
      </c>
    </row>
    <row r="4559" spans="1:1" x14ac:dyDescent="0.25">
      <c r="A4559" t="s">
        <v>4250</v>
      </c>
    </row>
    <row r="4560" spans="1:1" x14ac:dyDescent="0.25">
      <c r="A4560" t="s">
        <v>2783</v>
      </c>
    </row>
    <row r="4561" spans="1:1" x14ac:dyDescent="0.25">
      <c r="A4561" t="s">
        <v>4480</v>
      </c>
    </row>
    <row r="4562" spans="1:1" x14ac:dyDescent="0.25">
      <c r="A4562" t="s">
        <v>870</v>
      </c>
    </row>
    <row r="4563" spans="1:1" x14ac:dyDescent="0.25">
      <c r="A4563" t="s">
        <v>2294</v>
      </c>
    </row>
    <row r="4564" spans="1:1" x14ac:dyDescent="0.25">
      <c r="A4564" t="s">
        <v>5134</v>
      </c>
    </row>
    <row r="4565" spans="1:1" x14ac:dyDescent="0.25">
      <c r="A4565" t="s">
        <v>3833</v>
      </c>
    </row>
    <row r="4566" spans="1:1" x14ac:dyDescent="0.25">
      <c r="A4566" t="s">
        <v>2534</v>
      </c>
    </row>
    <row r="4567" spans="1:1" x14ac:dyDescent="0.25">
      <c r="A4567" t="s">
        <v>3042</v>
      </c>
    </row>
    <row r="4568" spans="1:1" x14ac:dyDescent="0.25">
      <c r="A4568" t="s">
        <v>4808</v>
      </c>
    </row>
    <row r="4569" spans="1:1" x14ac:dyDescent="0.25">
      <c r="A4569" t="s">
        <v>5671</v>
      </c>
    </row>
    <row r="4570" spans="1:1" x14ac:dyDescent="0.25">
      <c r="A4570" t="s">
        <v>3877</v>
      </c>
    </row>
    <row r="4571" spans="1:1" x14ac:dyDescent="0.25">
      <c r="A4571" t="s">
        <v>3976</v>
      </c>
    </row>
    <row r="4572" spans="1:1" x14ac:dyDescent="0.25">
      <c r="A4572" t="s">
        <v>373</v>
      </c>
    </row>
    <row r="4573" spans="1:1" x14ac:dyDescent="0.25">
      <c r="A4573" t="s">
        <v>3878</v>
      </c>
    </row>
    <row r="4574" spans="1:1" x14ac:dyDescent="0.25">
      <c r="A4574" t="s">
        <v>3048</v>
      </c>
    </row>
    <row r="4575" spans="1:1" x14ac:dyDescent="0.25">
      <c r="A4575" t="s">
        <v>555</v>
      </c>
    </row>
    <row r="4576" spans="1:1" x14ac:dyDescent="0.25">
      <c r="A4576" t="s">
        <v>3973</v>
      </c>
    </row>
    <row r="4577" spans="1:1" x14ac:dyDescent="0.25">
      <c r="A4577" t="s">
        <v>2734</v>
      </c>
    </row>
    <row r="4578" spans="1:1" x14ac:dyDescent="0.25">
      <c r="A4578" t="s">
        <v>3821</v>
      </c>
    </row>
    <row r="4579" spans="1:1" x14ac:dyDescent="0.25">
      <c r="A4579" t="s">
        <v>3385</v>
      </c>
    </row>
    <row r="4580" spans="1:1" x14ac:dyDescent="0.25">
      <c r="A4580" t="s">
        <v>3816</v>
      </c>
    </row>
    <row r="4581" spans="1:1" x14ac:dyDescent="0.25">
      <c r="A4581" t="s">
        <v>5383</v>
      </c>
    </row>
    <row r="4582" spans="1:1" x14ac:dyDescent="0.25">
      <c r="A4582" t="s">
        <v>1369</v>
      </c>
    </row>
    <row r="4583" spans="1:1" x14ac:dyDescent="0.25">
      <c r="A4583" t="s">
        <v>2040</v>
      </c>
    </row>
    <row r="4584" spans="1:1" x14ac:dyDescent="0.25">
      <c r="A4584" t="s">
        <v>4839</v>
      </c>
    </row>
    <row r="4585" spans="1:1" x14ac:dyDescent="0.25">
      <c r="A4585" t="s">
        <v>5877</v>
      </c>
    </row>
    <row r="4586" spans="1:1" x14ac:dyDescent="0.25">
      <c r="A4586" t="s">
        <v>3207</v>
      </c>
    </row>
    <row r="4587" spans="1:1" x14ac:dyDescent="0.25">
      <c r="A4587" t="s">
        <v>3054</v>
      </c>
    </row>
    <row r="4588" spans="1:1" x14ac:dyDescent="0.25">
      <c r="A4588" t="s">
        <v>4880</v>
      </c>
    </row>
    <row r="4589" spans="1:1" x14ac:dyDescent="0.25">
      <c r="A4589" t="s">
        <v>4899</v>
      </c>
    </row>
    <row r="4590" spans="1:1" x14ac:dyDescent="0.25">
      <c r="A4590" t="s">
        <v>5878</v>
      </c>
    </row>
    <row r="4591" spans="1:1" x14ac:dyDescent="0.25">
      <c r="A4591" t="s">
        <v>5674</v>
      </c>
    </row>
    <row r="4592" spans="1:1" x14ac:dyDescent="0.25">
      <c r="A4592" t="s">
        <v>3011</v>
      </c>
    </row>
    <row r="4593" spans="1:1" x14ac:dyDescent="0.25">
      <c r="A4593" t="s">
        <v>4804</v>
      </c>
    </row>
    <row r="4594" spans="1:1" x14ac:dyDescent="0.25">
      <c r="A4594" t="s">
        <v>1376</v>
      </c>
    </row>
    <row r="4595" spans="1:1" x14ac:dyDescent="0.25">
      <c r="A4595" t="s">
        <v>601</v>
      </c>
    </row>
    <row r="4596" spans="1:1" x14ac:dyDescent="0.25">
      <c r="A4596" t="s">
        <v>4020</v>
      </c>
    </row>
    <row r="4597" spans="1:1" x14ac:dyDescent="0.25">
      <c r="A4597" t="s">
        <v>3817</v>
      </c>
    </row>
    <row r="4598" spans="1:1" x14ac:dyDescent="0.25">
      <c r="A4598" t="s">
        <v>752</v>
      </c>
    </row>
    <row r="4599" spans="1:1" x14ac:dyDescent="0.25">
      <c r="A4599" t="s">
        <v>3909</v>
      </c>
    </row>
    <row r="4600" spans="1:1" x14ac:dyDescent="0.25">
      <c r="A4600" t="s">
        <v>341</v>
      </c>
    </row>
    <row r="4601" spans="1:1" x14ac:dyDescent="0.25">
      <c r="A4601" t="s">
        <v>2671</v>
      </c>
    </row>
    <row r="4602" spans="1:1" x14ac:dyDescent="0.25">
      <c r="A4602" t="s">
        <v>4297</v>
      </c>
    </row>
    <row r="4603" spans="1:1" x14ac:dyDescent="0.25">
      <c r="A4603" t="s">
        <v>3836</v>
      </c>
    </row>
    <row r="4604" spans="1:1" x14ac:dyDescent="0.25">
      <c r="A4604" t="s">
        <v>5387</v>
      </c>
    </row>
    <row r="4605" spans="1:1" x14ac:dyDescent="0.25">
      <c r="A4605" t="s">
        <v>2629</v>
      </c>
    </row>
    <row r="4606" spans="1:1" x14ac:dyDescent="0.25">
      <c r="A4606" t="s">
        <v>5384</v>
      </c>
    </row>
    <row r="4607" spans="1:1" x14ac:dyDescent="0.25">
      <c r="A4607" t="s">
        <v>4546</v>
      </c>
    </row>
    <row r="4608" spans="1:1" x14ac:dyDescent="0.25">
      <c r="A4608" t="s">
        <v>3818</v>
      </c>
    </row>
    <row r="4609" spans="1:1" x14ac:dyDescent="0.25">
      <c r="A4609" t="s">
        <v>3820</v>
      </c>
    </row>
    <row r="4610" spans="1:1" x14ac:dyDescent="0.25">
      <c r="A4610" t="s">
        <v>3138</v>
      </c>
    </row>
    <row r="4611" spans="1:1" x14ac:dyDescent="0.25">
      <c r="A4611" t="s">
        <v>5650</v>
      </c>
    </row>
    <row r="4612" spans="1:1" x14ac:dyDescent="0.25">
      <c r="A4612" t="s">
        <v>3139</v>
      </c>
    </row>
    <row r="4613" spans="1:1" x14ac:dyDescent="0.25">
      <c r="A4613" t="s">
        <v>2081</v>
      </c>
    </row>
    <row r="4614" spans="1:1" x14ac:dyDescent="0.25">
      <c r="A4614" t="s">
        <v>3133</v>
      </c>
    </row>
    <row r="4615" spans="1:1" x14ac:dyDescent="0.25">
      <c r="A4615" t="s">
        <v>3135</v>
      </c>
    </row>
    <row r="4616" spans="1:1" x14ac:dyDescent="0.25">
      <c r="A4616" t="s">
        <v>5188</v>
      </c>
    </row>
    <row r="4617" spans="1:1" x14ac:dyDescent="0.25">
      <c r="A4617" t="s">
        <v>3152</v>
      </c>
    </row>
    <row r="4618" spans="1:1" x14ac:dyDescent="0.25">
      <c r="A4618" t="s">
        <v>5287</v>
      </c>
    </row>
    <row r="4619" spans="1:1" x14ac:dyDescent="0.25">
      <c r="A4619" t="s">
        <v>613</v>
      </c>
    </row>
    <row r="4620" spans="1:1" x14ac:dyDescent="0.25">
      <c r="A4620" t="s">
        <v>5381</v>
      </c>
    </row>
    <row r="4621" spans="1:1" x14ac:dyDescent="0.25">
      <c r="A4621" t="s">
        <v>4014</v>
      </c>
    </row>
    <row r="4622" spans="1:1" x14ac:dyDescent="0.25">
      <c r="A4622" t="s">
        <v>3941</v>
      </c>
    </row>
    <row r="4623" spans="1:1" x14ac:dyDescent="0.25">
      <c r="A4623" t="s">
        <v>5186</v>
      </c>
    </row>
    <row r="4624" spans="1:1" x14ac:dyDescent="0.25">
      <c r="A4624" t="s">
        <v>1380</v>
      </c>
    </row>
    <row r="4625" spans="1:1" x14ac:dyDescent="0.25">
      <c r="A4625" t="s">
        <v>3201</v>
      </c>
    </row>
    <row r="4626" spans="1:1" x14ac:dyDescent="0.25">
      <c r="A4626" t="s">
        <v>3010</v>
      </c>
    </row>
    <row r="4627" spans="1:1" x14ac:dyDescent="0.25">
      <c r="A4627" t="s">
        <v>2211</v>
      </c>
    </row>
    <row r="4628" spans="1:1" x14ac:dyDescent="0.25">
      <c r="A4628" t="s">
        <v>3471</v>
      </c>
    </row>
    <row r="4629" spans="1:1" x14ac:dyDescent="0.25">
      <c r="A4629" t="s">
        <v>2649</v>
      </c>
    </row>
    <row r="4630" spans="1:1" x14ac:dyDescent="0.25">
      <c r="A4630" t="s">
        <v>607</v>
      </c>
    </row>
    <row r="4631" spans="1:1" x14ac:dyDescent="0.25">
      <c r="A4631" t="s">
        <v>2050</v>
      </c>
    </row>
    <row r="4632" spans="1:1" x14ac:dyDescent="0.25">
      <c r="A4632" t="s">
        <v>2048</v>
      </c>
    </row>
    <row r="4633" spans="1:1" x14ac:dyDescent="0.25">
      <c r="A4633" t="s">
        <v>4865</v>
      </c>
    </row>
    <row r="4634" spans="1:1" x14ac:dyDescent="0.25">
      <c r="A4634" t="s">
        <v>2735</v>
      </c>
    </row>
    <row r="4635" spans="1:1" x14ac:dyDescent="0.25">
      <c r="A4635" t="s">
        <v>5493</v>
      </c>
    </row>
    <row r="4636" spans="1:1" x14ac:dyDescent="0.25">
      <c r="A4636" t="s">
        <v>2041</v>
      </c>
    </row>
    <row r="4637" spans="1:1" x14ac:dyDescent="0.25">
      <c r="A4637" t="s">
        <v>854</v>
      </c>
    </row>
    <row r="4638" spans="1:1" x14ac:dyDescent="0.25">
      <c r="A4638" t="s">
        <v>5876</v>
      </c>
    </row>
    <row r="4639" spans="1:1" x14ac:dyDescent="0.25">
      <c r="A4639" t="s">
        <v>5390</v>
      </c>
    </row>
    <row r="4640" spans="1:1" x14ac:dyDescent="0.25">
      <c r="A4640" t="s">
        <v>4879</v>
      </c>
    </row>
    <row r="4641" spans="1:1" x14ac:dyDescent="0.25">
      <c r="A4641" t="s">
        <v>3830</v>
      </c>
    </row>
    <row r="4642" spans="1:1" x14ac:dyDescent="0.25">
      <c r="A4642" t="s">
        <v>5187</v>
      </c>
    </row>
    <row r="4643" spans="1:1" x14ac:dyDescent="0.25">
      <c r="A4643" t="s">
        <v>3912</v>
      </c>
    </row>
    <row r="4644" spans="1:1" x14ac:dyDescent="0.25">
      <c r="A4644" t="s">
        <v>3632</v>
      </c>
    </row>
    <row r="4645" spans="1:1" x14ac:dyDescent="0.25">
      <c r="A4645" t="s">
        <v>1373</v>
      </c>
    </row>
    <row r="4646" spans="1:1" x14ac:dyDescent="0.25">
      <c r="A4646" t="s">
        <v>1360</v>
      </c>
    </row>
    <row r="4647" spans="1:1" x14ac:dyDescent="0.25">
      <c r="A4647" t="s">
        <v>3622</v>
      </c>
    </row>
    <row r="4648" spans="1:1" x14ac:dyDescent="0.25">
      <c r="A4648" t="s">
        <v>5281</v>
      </c>
    </row>
    <row r="4649" spans="1:1" x14ac:dyDescent="0.25">
      <c r="A4649" t="s">
        <v>4620</v>
      </c>
    </row>
    <row r="4650" spans="1:1" x14ac:dyDescent="0.25">
      <c r="A4650" t="s">
        <v>3241</v>
      </c>
    </row>
    <row r="4651" spans="1:1" x14ac:dyDescent="0.25">
      <c r="A4651" t="s">
        <v>5155</v>
      </c>
    </row>
    <row r="4652" spans="1:1" x14ac:dyDescent="0.25">
      <c r="A4652" t="s">
        <v>2660</v>
      </c>
    </row>
    <row r="4653" spans="1:1" x14ac:dyDescent="0.25">
      <c r="A4653" t="s">
        <v>1480</v>
      </c>
    </row>
    <row r="4654" spans="1:1" x14ac:dyDescent="0.25">
      <c r="A4654" t="s">
        <v>4435</v>
      </c>
    </row>
    <row r="4655" spans="1:1" x14ac:dyDescent="0.25">
      <c r="A4655" t="s">
        <v>1492</v>
      </c>
    </row>
    <row r="4656" spans="1:1" x14ac:dyDescent="0.25">
      <c r="A4656" t="s">
        <v>4138</v>
      </c>
    </row>
    <row r="4657" spans="1:1" x14ac:dyDescent="0.25">
      <c r="A4657" t="s">
        <v>4436</v>
      </c>
    </row>
    <row r="4658" spans="1:1" x14ac:dyDescent="0.25">
      <c r="A4658" t="s">
        <v>4013</v>
      </c>
    </row>
    <row r="4659" spans="1:1" x14ac:dyDescent="0.25">
      <c r="A4659" t="s">
        <v>895</v>
      </c>
    </row>
    <row r="4660" spans="1:1" x14ac:dyDescent="0.25">
      <c r="A4660" t="s">
        <v>5278</v>
      </c>
    </row>
    <row r="4661" spans="1:1" x14ac:dyDescent="0.25">
      <c r="A4661" t="s">
        <v>3624</v>
      </c>
    </row>
    <row r="4662" spans="1:1" x14ac:dyDescent="0.25">
      <c r="A4662" t="s">
        <v>5276</v>
      </c>
    </row>
    <row r="4663" spans="1:1" x14ac:dyDescent="0.25">
      <c r="A4663" t="s">
        <v>3618</v>
      </c>
    </row>
    <row r="4664" spans="1:1" x14ac:dyDescent="0.25">
      <c r="A4664" t="s">
        <v>3879</v>
      </c>
    </row>
    <row r="4665" spans="1:1" x14ac:dyDescent="0.25">
      <c r="A4665" t="s">
        <v>2736</v>
      </c>
    </row>
    <row r="4666" spans="1:1" x14ac:dyDescent="0.25">
      <c r="A4666" t="s">
        <v>1497</v>
      </c>
    </row>
    <row r="4667" spans="1:1" x14ac:dyDescent="0.25">
      <c r="A4667" t="s">
        <v>1486</v>
      </c>
    </row>
    <row r="4668" spans="1:1" x14ac:dyDescent="0.25">
      <c r="A4668" t="s">
        <v>1474</v>
      </c>
    </row>
    <row r="4669" spans="1:1" x14ac:dyDescent="0.25">
      <c r="A4669" t="s">
        <v>5389</v>
      </c>
    </row>
    <row r="4670" spans="1:1" x14ac:dyDescent="0.25">
      <c r="A4670" t="s">
        <v>1477</v>
      </c>
    </row>
    <row r="4671" spans="1:1" x14ac:dyDescent="0.25">
      <c r="A4671" t="s">
        <v>3725</v>
      </c>
    </row>
    <row r="4672" spans="1:1" x14ac:dyDescent="0.25">
      <c r="A4672" t="s">
        <v>1507</v>
      </c>
    </row>
    <row r="4673" spans="1:1" x14ac:dyDescent="0.25">
      <c r="A4673" t="s">
        <v>5245</v>
      </c>
    </row>
    <row r="4674" spans="1:1" x14ac:dyDescent="0.25">
      <c r="A4674" t="s">
        <v>3884</v>
      </c>
    </row>
    <row r="4675" spans="1:1" x14ac:dyDescent="0.25">
      <c r="A4675" t="s">
        <v>1476</v>
      </c>
    </row>
    <row r="4676" spans="1:1" x14ac:dyDescent="0.25">
      <c r="A4676" t="s">
        <v>5123</v>
      </c>
    </row>
    <row r="4677" spans="1:1" x14ac:dyDescent="0.25">
      <c r="A4677" t="s">
        <v>5027</v>
      </c>
    </row>
    <row r="4678" spans="1:1" x14ac:dyDescent="0.25">
      <c r="A4678" t="s">
        <v>4737</v>
      </c>
    </row>
    <row r="4679" spans="1:1" x14ac:dyDescent="0.25">
      <c r="A4679" t="s">
        <v>1505</v>
      </c>
    </row>
    <row r="4680" spans="1:1" x14ac:dyDescent="0.25">
      <c r="A4680" t="s">
        <v>4136</v>
      </c>
    </row>
    <row r="4681" spans="1:1" x14ac:dyDescent="0.25">
      <c r="A4681" t="s">
        <v>1484</v>
      </c>
    </row>
    <row r="4682" spans="1:1" x14ac:dyDescent="0.25">
      <c r="A4682" t="s">
        <v>5590</v>
      </c>
    </row>
    <row r="4683" spans="1:1" x14ac:dyDescent="0.25">
      <c r="A4683" t="s">
        <v>612</v>
      </c>
    </row>
    <row r="4684" spans="1:1" x14ac:dyDescent="0.25">
      <c r="A4684" t="s">
        <v>4264</v>
      </c>
    </row>
    <row r="4685" spans="1:1" x14ac:dyDescent="0.25">
      <c r="A4685" t="s">
        <v>2130</v>
      </c>
    </row>
    <row r="4686" spans="1:1" x14ac:dyDescent="0.25">
      <c r="A4686" t="s">
        <v>4848</v>
      </c>
    </row>
    <row r="4687" spans="1:1" x14ac:dyDescent="0.25">
      <c r="A4687" t="s">
        <v>3382</v>
      </c>
    </row>
    <row r="4688" spans="1:1" x14ac:dyDescent="0.25">
      <c r="A4688" t="s">
        <v>3828</v>
      </c>
    </row>
    <row r="4689" spans="1:1" x14ac:dyDescent="0.25">
      <c r="A4689" t="s">
        <v>3810</v>
      </c>
    </row>
    <row r="4690" spans="1:1" x14ac:dyDescent="0.25">
      <c r="A4690" t="s">
        <v>3811</v>
      </c>
    </row>
    <row r="4691" spans="1:1" x14ac:dyDescent="0.25">
      <c r="A4691" t="s">
        <v>2460</v>
      </c>
    </row>
    <row r="4692" spans="1:1" x14ac:dyDescent="0.25">
      <c r="A4692" t="s">
        <v>3050</v>
      </c>
    </row>
    <row r="4693" spans="1:1" x14ac:dyDescent="0.25">
      <c r="A4693" t="s">
        <v>928</v>
      </c>
    </row>
    <row r="4694" spans="1:1" x14ac:dyDescent="0.25">
      <c r="A4694" t="s">
        <v>5078</v>
      </c>
    </row>
    <row r="4695" spans="1:1" x14ac:dyDescent="0.25">
      <c r="A4695" t="s">
        <v>1608</v>
      </c>
    </row>
    <row r="4696" spans="1:1" x14ac:dyDescent="0.25">
      <c r="A4696" t="s">
        <v>4902</v>
      </c>
    </row>
    <row r="4697" spans="1:1" x14ac:dyDescent="0.25">
      <c r="A4697" t="s">
        <v>4117</v>
      </c>
    </row>
    <row r="4698" spans="1:1" x14ac:dyDescent="0.25">
      <c r="A4698" t="s">
        <v>3706</v>
      </c>
    </row>
    <row r="4699" spans="1:1" x14ac:dyDescent="0.25">
      <c r="A4699" t="s">
        <v>5175</v>
      </c>
    </row>
    <row r="4700" spans="1:1" x14ac:dyDescent="0.25">
      <c r="A4700" t="s">
        <v>2694</v>
      </c>
    </row>
    <row r="4701" spans="1:1" x14ac:dyDescent="0.25">
      <c r="A4701" t="s">
        <v>2281</v>
      </c>
    </row>
    <row r="4702" spans="1:1" x14ac:dyDescent="0.25">
      <c r="A4702" t="s">
        <v>2772</v>
      </c>
    </row>
    <row r="4703" spans="1:1" x14ac:dyDescent="0.25">
      <c r="A4703" t="s">
        <v>2308</v>
      </c>
    </row>
    <row r="4704" spans="1:1" x14ac:dyDescent="0.25">
      <c r="A4704" t="s">
        <v>3052</v>
      </c>
    </row>
    <row r="4705" spans="1:1" x14ac:dyDescent="0.25">
      <c r="A4705" t="s">
        <v>2126</v>
      </c>
    </row>
    <row r="4706" spans="1:1" x14ac:dyDescent="0.25">
      <c r="A4706" t="s">
        <v>2367</v>
      </c>
    </row>
    <row r="4707" spans="1:1" x14ac:dyDescent="0.25">
      <c r="A4707" t="s">
        <v>1358</v>
      </c>
    </row>
    <row r="4708" spans="1:1" x14ac:dyDescent="0.25">
      <c r="A4708" t="s">
        <v>5588</v>
      </c>
    </row>
    <row r="4709" spans="1:1" x14ac:dyDescent="0.25">
      <c r="A4709" t="s">
        <v>3047</v>
      </c>
    </row>
    <row r="4710" spans="1:1" x14ac:dyDescent="0.25">
      <c r="A4710" t="s">
        <v>2764</v>
      </c>
    </row>
    <row r="4711" spans="1:1" x14ac:dyDescent="0.25">
      <c r="A4711" t="s">
        <v>2765</v>
      </c>
    </row>
    <row r="4712" spans="1:1" x14ac:dyDescent="0.25">
      <c r="A4712" t="s">
        <v>4381</v>
      </c>
    </row>
    <row r="4713" spans="1:1" x14ac:dyDescent="0.25">
      <c r="A4713" t="s">
        <v>4209</v>
      </c>
    </row>
    <row r="4714" spans="1:1" x14ac:dyDescent="0.25">
      <c r="A4714" t="s">
        <v>3383</v>
      </c>
    </row>
    <row r="4715" spans="1:1" x14ac:dyDescent="0.25">
      <c r="A4715" t="s">
        <v>2073</v>
      </c>
    </row>
    <row r="4716" spans="1:1" x14ac:dyDescent="0.25">
      <c r="A4716" t="s">
        <v>3859</v>
      </c>
    </row>
    <row r="4717" spans="1:1" x14ac:dyDescent="0.25">
      <c r="A4717" t="s">
        <v>2057</v>
      </c>
    </row>
    <row r="4718" spans="1:1" x14ac:dyDescent="0.25">
      <c r="A4718" t="s">
        <v>2055</v>
      </c>
    </row>
    <row r="4719" spans="1:1" x14ac:dyDescent="0.25">
      <c r="A4719" t="s">
        <v>5595</v>
      </c>
    </row>
    <row r="4720" spans="1:1" x14ac:dyDescent="0.25">
      <c r="A4720" t="s">
        <v>4215</v>
      </c>
    </row>
    <row r="4721" spans="1:1" x14ac:dyDescent="0.25">
      <c r="A4721" t="s">
        <v>2315</v>
      </c>
    </row>
    <row r="4722" spans="1:1" x14ac:dyDescent="0.25">
      <c r="A4722" t="s">
        <v>2491</v>
      </c>
    </row>
    <row r="4723" spans="1:1" x14ac:dyDescent="0.25">
      <c r="A4723" t="s">
        <v>2811</v>
      </c>
    </row>
    <row r="4724" spans="1:1" x14ac:dyDescent="0.25">
      <c r="A4724" t="s">
        <v>3979</v>
      </c>
    </row>
    <row r="4725" spans="1:1" x14ac:dyDescent="0.25">
      <c r="A4725" t="s">
        <v>4963</v>
      </c>
    </row>
    <row r="4726" spans="1:1" x14ac:dyDescent="0.25">
      <c r="A4726" t="s">
        <v>2316</v>
      </c>
    </row>
    <row r="4727" spans="1:1" x14ac:dyDescent="0.25">
      <c r="A4727" t="s">
        <v>4549</v>
      </c>
    </row>
    <row r="4728" spans="1:1" x14ac:dyDescent="0.25">
      <c r="A4728" t="s">
        <v>5022</v>
      </c>
    </row>
    <row r="4729" spans="1:1" x14ac:dyDescent="0.25">
      <c r="A4729" t="s">
        <v>2815</v>
      </c>
    </row>
    <row r="4730" spans="1:1" x14ac:dyDescent="0.25">
      <c r="A4730" t="s">
        <v>4892</v>
      </c>
    </row>
    <row r="4731" spans="1:1" x14ac:dyDescent="0.25">
      <c r="A4731" t="s">
        <v>2479</v>
      </c>
    </row>
    <row r="4732" spans="1:1" x14ac:dyDescent="0.25">
      <c r="A4732" t="s">
        <v>2470</v>
      </c>
    </row>
    <row r="4733" spans="1:1" x14ac:dyDescent="0.25">
      <c r="A4733" t="s">
        <v>4216</v>
      </c>
    </row>
    <row r="4734" spans="1:1" x14ac:dyDescent="0.25">
      <c r="A4734" t="s">
        <v>4201</v>
      </c>
    </row>
    <row r="4735" spans="1:1" x14ac:dyDescent="0.25">
      <c r="A4735" t="s">
        <v>2323</v>
      </c>
    </row>
    <row r="4736" spans="1:1" x14ac:dyDescent="0.25">
      <c r="A4736" t="s">
        <v>2324</v>
      </c>
    </row>
    <row r="4737" spans="1:1" x14ac:dyDescent="0.25">
      <c r="A4737" t="s">
        <v>4888</v>
      </c>
    </row>
    <row r="4738" spans="1:1" x14ac:dyDescent="0.25">
      <c r="A4738" t="s">
        <v>2519</v>
      </c>
    </row>
    <row r="4739" spans="1:1" x14ac:dyDescent="0.25">
      <c r="A4739" t="s">
        <v>5927</v>
      </c>
    </row>
    <row r="4740" spans="1:1" x14ac:dyDescent="0.25">
      <c r="A4740" t="s">
        <v>5079</v>
      </c>
    </row>
    <row r="4741" spans="1:1" x14ac:dyDescent="0.25">
      <c r="A4741" t="s">
        <v>2513</v>
      </c>
    </row>
    <row r="4742" spans="1:1" x14ac:dyDescent="0.25">
      <c r="A4742" t="s">
        <v>5235</v>
      </c>
    </row>
    <row r="4743" spans="1:1" x14ac:dyDescent="0.25">
      <c r="A4743" t="s">
        <v>706</v>
      </c>
    </row>
    <row r="4744" spans="1:1" x14ac:dyDescent="0.25">
      <c r="A4744" t="s">
        <v>5146</v>
      </c>
    </row>
    <row r="4745" spans="1:1" x14ac:dyDescent="0.25">
      <c r="A4745" t="s">
        <v>2260</v>
      </c>
    </row>
    <row r="4746" spans="1:1" x14ac:dyDescent="0.25">
      <c r="A4746" t="s">
        <v>2276</v>
      </c>
    </row>
    <row r="4747" spans="1:1" x14ac:dyDescent="0.25">
      <c r="A4747" t="s">
        <v>3872</v>
      </c>
    </row>
    <row r="4748" spans="1:1" x14ac:dyDescent="0.25">
      <c r="A4748" t="s">
        <v>2584</v>
      </c>
    </row>
    <row r="4749" spans="1:1" x14ac:dyDescent="0.25">
      <c r="A4749" t="s">
        <v>5587</v>
      </c>
    </row>
    <row r="4750" spans="1:1" x14ac:dyDescent="0.25">
      <c r="A4750" t="s">
        <v>5600</v>
      </c>
    </row>
    <row r="4751" spans="1:1" x14ac:dyDescent="0.25">
      <c r="A4751" t="s">
        <v>3900</v>
      </c>
    </row>
    <row r="4752" spans="1:1" x14ac:dyDescent="0.25">
      <c r="A4752" t="s">
        <v>5080</v>
      </c>
    </row>
    <row r="4753" spans="1:1" x14ac:dyDescent="0.25">
      <c r="A4753" t="s">
        <v>1548</v>
      </c>
    </row>
    <row r="4754" spans="1:1" x14ac:dyDescent="0.25">
      <c r="A4754" t="s">
        <v>4535</v>
      </c>
    </row>
    <row r="4755" spans="1:1" x14ac:dyDescent="0.25">
      <c r="A4755" t="s">
        <v>4234</v>
      </c>
    </row>
    <row r="4756" spans="1:1" x14ac:dyDescent="0.25">
      <c r="A4756" t="s">
        <v>3814</v>
      </c>
    </row>
    <row r="4757" spans="1:1" x14ac:dyDescent="0.25">
      <c r="A4757" t="s">
        <v>2409</v>
      </c>
    </row>
    <row r="4758" spans="1:1" x14ac:dyDescent="0.25">
      <c r="A4758" t="s">
        <v>4200</v>
      </c>
    </row>
    <row r="4759" spans="1:1" x14ac:dyDescent="0.25">
      <c r="A4759" t="s">
        <v>5868</v>
      </c>
    </row>
    <row r="4760" spans="1:1" x14ac:dyDescent="0.25">
      <c r="A4760" t="s">
        <v>4352</v>
      </c>
    </row>
    <row r="4761" spans="1:1" x14ac:dyDescent="0.25">
      <c r="A4761" t="s">
        <v>5193</v>
      </c>
    </row>
    <row r="4762" spans="1:1" x14ac:dyDescent="0.25">
      <c r="A4762" t="s">
        <v>3493</v>
      </c>
    </row>
    <row r="4763" spans="1:1" x14ac:dyDescent="0.25">
      <c r="A4763" t="s">
        <v>1536</v>
      </c>
    </row>
    <row r="4764" spans="1:1" x14ac:dyDescent="0.25">
      <c r="A4764" t="s">
        <v>5202</v>
      </c>
    </row>
    <row r="4765" spans="1:1" x14ac:dyDescent="0.25">
      <c r="A4765" t="s">
        <v>5497</v>
      </c>
    </row>
    <row r="4766" spans="1:1" x14ac:dyDescent="0.25">
      <c r="A4766" t="s">
        <v>2561</v>
      </c>
    </row>
    <row r="4767" spans="1:1" x14ac:dyDescent="0.25">
      <c r="A4767" t="s">
        <v>573</v>
      </c>
    </row>
    <row r="4768" spans="1:1" x14ac:dyDescent="0.25">
      <c r="A4768" t="s">
        <v>3491</v>
      </c>
    </row>
    <row r="4769" spans="1:1" x14ac:dyDescent="0.25">
      <c r="A4769" t="s">
        <v>2273</v>
      </c>
    </row>
    <row r="4770" spans="1:1" x14ac:dyDescent="0.25">
      <c r="A4770" t="s">
        <v>5151</v>
      </c>
    </row>
    <row r="4771" spans="1:1" x14ac:dyDescent="0.25">
      <c r="A4771" t="s">
        <v>4227</v>
      </c>
    </row>
    <row r="4772" spans="1:1" x14ac:dyDescent="0.25">
      <c r="A4772" t="s">
        <v>3860</v>
      </c>
    </row>
    <row r="4773" spans="1:1" x14ac:dyDescent="0.25">
      <c r="A4773" t="s">
        <v>2984</v>
      </c>
    </row>
    <row r="4774" spans="1:1" x14ac:dyDescent="0.25">
      <c r="A4774" t="s">
        <v>2318</v>
      </c>
    </row>
    <row r="4775" spans="1:1" x14ac:dyDescent="0.25">
      <c r="A4775" t="s">
        <v>5081</v>
      </c>
    </row>
    <row r="4776" spans="1:1" x14ac:dyDescent="0.25">
      <c r="A4776" t="s">
        <v>2985</v>
      </c>
    </row>
    <row r="4777" spans="1:1" x14ac:dyDescent="0.25">
      <c r="A4777" t="s">
        <v>3861</v>
      </c>
    </row>
    <row r="4778" spans="1:1" x14ac:dyDescent="0.25">
      <c r="A4778" t="s">
        <v>2921</v>
      </c>
    </row>
    <row r="4779" spans="1:1" x14ac:dyDescent="0.25">
      <c r="A4779" t="s">
        <v>4887</v>
      </c>
    </row>
    <row r="4780" spans="1:1" x14ac:dyDescent="0.25">
      <c r="A4780" t="s">
        <v>2364</v>
      </c>
    </row>
    <row r="4781" spans="1:1" x14ac:dyDescent="0.25">
      <c r="A4781" t="s">
        <v>4897</v>
      </c>
    </row>
    <row r="4782" spans="1:1" x14ac:dyDescent="0.25">
      <c r="A4782" t="s">
        <v>5916</v>
      </c>
    </row>
    <row r="4783" spans="1:1" x14ac:dyDescent="0.25">
      <c r="A4783" t="s">
        <v>4531</v>
      </c>
    </row>
    <row r="4784" spans="1:1" x14ac:dyDescent="0.25">
      <c r="A4784" t="s">
        <v>4536</v>
      </c>
    </row>
    <row r="4785" spans="1:1" x14ac:dyDescent="0.25">
      <c r="A4785" t="s">
        <v>5929</v>
      </c>
    </row>
    <row r="4786" spans="1:1" x14ac:dyDescent="0.25">
      <c r="A4786" t="s">
        <v>2695</v>
      </c>
    </row>
    <row r="4787" spans="1:1" x14ac:dyDescent="0.25">
      <c r="A4787" t="s">
        <v>2334</v>
      </c>
    </row>
    <row r="4788" spans="1:1" x14ac:dyDescent="0.25">
      <c r="A4788" t="s">
        <v>2357</v>
      </c>
    </row>
    <row r="4789" spans="1:1" x14ac:dyDescent="0.25">
      <c r="A4789" t="s">
        <v>2134</v>
      </c>
    </row>
    <row r="4790" spans="1:1" x14ac:dyDescent="0.25">
      <c r="A4790" t="s">
        <v>2603</v>
      </c>
    </row>
    <row r="4791" spans="1:1" x14ac:dyDescent="0.25">
      <c r="A4791" t="s">
        <v>5183</v>
      </c>
    </row>
    <row r="4792" spans="1:1" x14ac:dyDescent="0.25">
      <c r="A4792" t="s">
        <v>2743</v>
      </c>
    </row>
    <row r="4793" spans="1:1" x14ac:dyDescent="0.25">
      <c r="A4793" t="s">
        <v>3483</v>
      </c>
    </row>
    <row r="4794" spans="1:1" x14ac:dyDescent="0.25">
      <c r="A4794" t="s">
        <v>2088</v>
      </c>
    </row>
    <row r="4795" spans="1:1" x14ac:dyDescent="0.25">
      <c r="A4795" t="s">
        <v>5602</v>
      </c>
    </row>
    <row r="4796" spans="1:1" x14ac:dyDescent="0.25">
      <c r="A4796" t="s">
        <v>4246</v>
      </c>
    </row>
    <row r="4797" spans="1:1" x14ac:dyDescent="0.25">
      <c r="A4797" t="s">
        <v>2779</v>
      </c>
    </row>
    <row r="4798" spans="1:1" x14ac:dyDescent="0.25">
      <c r="A4798" t="s">
        <v>3486</v>
      </c>
    </row>
    <row r="4799" spans="1:1" x14ac:dyDescent="0.25">
      <c r="A4799" t="s">
        <v>2516</v>
      </c>
    </row>
    <row r="4800" spans="1:1" x14ac:dyDescent="0.25">
      <c r="A4800" t="s">
        <v>3520</v>
      </c>
    </row>
    <row r="4801" spans="1:1" x14ac:dyDescent="0.25">
      <c r="A4801" t="s">
        <v>4894</v>
      </c>
    </row>
    <row r="4802" spans="1:1" x14ac:dyDescent="0.25">
      <c r="A4802" t="s">
        <v>5098</v>
      </c>
    </row>
    <row r="4803" spans="1:1" x14ac:dyDescent="0.25">
      <c r="A4803" t="s">
        <v>5736</v>
      </c>
    </row>
    <row r="4804" spans="1:1" x14ac:dyDescent="0.25">
      <c r="A4804" t="s">
        <v>5194</v>
      </c>
    </row>
    <row r="4805" spans="1:1" x14ac:dyDescent="0.25">
      <c r="A4805" t="s">
        <v>2788</v>
      </c>
    </row>
    <row r="4806" spans="1:1" x14ac:dyDescent="0.25">
      <c r="A4806" t="s">
        <v>2586</v>
      </c>
    </row>
    <row r="4807" spans="1:1" x14ac:dyDescent="0.25">
      <c r="A4807" t="s">
        <v>2690</v>
      </c>
    </row>
    <row r="4808" spans="1:1" x14ac:dyDescent="0.25">
      <c r="A4808" t="s">
        <v>2840</v>
      </c>
    </row>
    <row r="4809" spans="1:1" x14ac:dyDescent="0.25">
      <c r="A4809" t="s">
        <v>5082</v>
      </c>
    </row>
    <row r="4810" spans="1:1" x14ac:dyDescent="0.25">
      <c r="A4810" t="s">
        <v>2275</v>
      </c>
    </row>
    <row r="4811" spans="1:1" x14ac:dyDescent="0.25">
      <c r="A4811" t="s">
        <v>2251</v>
      </c>
    </row>
    <row r="4812" spans="1:1" x14ac:dyDescent="0.25">
      <c r="A4812" t="s">
        <v>3420</v>
      </c>
    </row>
    <row r="4813" spans="1:1" x14ac:dyDescent="0.25">
      <c r="A4813" t="s">
        <v>2668</v>
      </c>
    </row>
    <row r="4814" spans="1:1" x14ac:dyDescent="0.25">
      <c r="A4814" t="s">
        <v>2704</v>
      </c>
    </row>
    <row r="4815" spans="1:1" x14ac:dyDescent="0.25">
      <c r="A4815" t="s">
        <v>2174</v>
      </c>
    </row>
    <row r="4816" spans="1:1" x14ac:dyDescent="0.25">
      <c r="A4816" t="s">
        <v>2587</v>
      </c>
    </row>
    <row r="4817" spans="1:1" x14ac:dyDescent="0.25">
      <c r="A4817" t="s">
        <v>5560</v>
      </c>
    </row>
    <row r="4818" spans="1:1" x14ac:dyDescent="0.25">
      <c r="A4818" t="s">
        <v>5597</v>
      </c>
    </row>
    <row r="4819" spans="1:1" x14ac:dyDescent="0.25">
      <c r="A4819" t="s">
        <v>1372</v>
      </c>
    </row>
    <row r="4820" spans="1:1" x14ac:dyDescent="0.25">
      <c r="A4820" t="s">
        <v>5068</v>
      </c>
    </row>
    <row r="4821" spans="1:1" x14ac:dyDescent="0.25">
      <c r="A4821" t="s">
        <v>2701</v>
      </c>
    </row>
    <row r="4822" spans="1:1" x14ac:dyDescent="0.25">
      <c r="A4822" t="s">
        <v>4479</v>
      </c>
    </row>
    <row r="4823" spans="1:1" x14ac:dyDescent="0.25">
      <c r="A4823" t="s">
        <v>4802</v>
      </c>
    </row>
    <row r="4824" spans="1:1" x14ac:dyDescent="0.25">
      <c r="A4824" t="s">
        <v>2408</v>
      </c>
    </row>
    <row r="4825" spans="1:1" x14ac:dyDescent="0.25">
      <c r="A4825" t="s">
        <v>2267</v>
      </c>
    </row>
    <row r="4826" spans="1:1" x14ac:dyDescent="0.25">
      <c r="A4826" t="s">
        <v>3423</v>
      </c>
    </row>
    <row r="4827" spans="1:1" x14ac:dyDescent="0.25">
      <c r="A4827" t="s">
        <v>2224</v>
      </c>
    </row>
    <row r="4828" spans="1:1" x14ac:dyDescent="0.25">
      <c r="A4828" t="s">
        <v>5083</v>
      </c>
    </row>
    <row r="4829" spans="1:1" x14ac:dyDescent="0.25">
      <c r="A4829" t="s">
        <v>5084</v>
      </c>
    </row>
    <row r="4830" spans="1:1" x14ac:dyDescent="0.25">
      <c r="A4830" t="s">
        <v>2313</v>
      </c>
    </row>
    <row r="4831" spans="1:1" x14ac:dyDescent="0.25">
      <c r="A4831" t="s">
        <v>4202</v>
      </c>
    </row>
    <row r="4832" spans="1:1" x14ac:dyDescent="0.25">
      <c r="A4832" t="s">
        <v>4648</v>
      </c>
    </row>
    <row r="4833" spans="1:1" x14ac:dyDescent="0.25">
      <c r="A4833" t="s">
        <v>3862</v>
      </c>
    </row>
    <row r="4834" spans="1:1" x14ac:dyDescent="0.25">
      <c r="A4834" t="s">
        <v>4204</v>
      </c>
    </row>
    <row r="4835" spans="1:1" x14ac:dyDescent="0.25">
      <c r="A4835" t="s">
        <v>2241</v>
      </c>
    </row>
    <row r="4836" spans="1:1" x14ac:dyDescent="0.25">
      <c r="A4836" t="s">
        <v>3798</v>
      </c>
    </row>
    <row r="4837" spans="1:1" x14ac:dyDescent="0.25">
      <c r="A4837" t="s">
        <v>2989</v>
      </c>
    </row>
    <row r="4838" spans="1:1" x14ac:dyDescent="0.25">
      <c r="A4838" t="s">
        <v>1537</v>
      </c>
    </row>
    <row r="4839" spans="1:1" x14ac:dyDescent="0.25">
      <c r="A4839" t="s">
        <v>2777</v>
      </c>
    </row>
    <row r="4840" spans="1:1" x14ac:dyDescent="0.25">
      <c r="A4840" t="s">
        <v>5023</v>
      </c>
    </row>
    <row r="4841" spans="1:1" x14ac:dyDescent="0.25">
      <c r="A4841" t="s">
        <v>4825</v>
      </c>
    </row>
    <row r="4842" spans="1:1" x14ac:dyDescent="0.25">
      <c r="A4842" t="s">
        <v>1362</v>
      </c>
    </row>
    <row r="4843" spans="1:1" x14ac:dyDescent="0.25">
      <c r="A4843" t="s">
        <v>2934</v>
      </c>
    </row>
    <row r="4844" spans="1:1" x14ac:dyDescent="0.25">
      <c r="A4844" t="s">
        <v>4203</v>
      </c>
    </row>
    <row r="4845" spans="1:1" x14ac:dyDescent="0.25">
      <c r="A4845" t="s">
        <v>2465</v>
      </c>
    </row>
    <row r="4846" spans="1:1" x14ac:dyDescent="0.25">
      <c r="A4846" t="s">
        <v>3333</v>
      </c>
    </row>
    <row r="4847" spans="1:1" x14ac:dyDescent="0.25">
      <c r="A4847" t="s">
        <v>2741</v>
      </c>
    </row>
    <row r="4848" spans="1:1" x14ac:dyDescent="0.25">
      <c r="A4848" t="s">
        <v>4489</v>
      </c>
    </row>
    <row r="4849" spans="1:1" x14ac:dyDescent="0.25">
      <c r="A4849" t="s">
        <v>3898</v>
      </c>
    </row>
    <row r="4850" spans="1:1" x14ac:dyDescent="0.25">
      <c r="A4850" t="s">
        <v>3492</v>
      </c>
    </row>
    <row r="4851" spans="1:1" x14ac:dyDescent="0.25">
      <c r="A4851" t="s">
        <v>4393</v>
      </c>
    </row>
    <row r="4852" spans="1:1" x14ac:dyDescent="0.25">
      <c r="A4852" t="s">
        <v>2700</v>
      </c>
    </row>
    <row r="4853" spans="1:1" x14ac:dyDescent="0.25">
      <c r="A4853" t="s">
        <v>2767</v>
      </c>
    </row>
    <row r="4854" spans="1:1" x14ac:dyDescent="0.25">
      <c r="A4854" t="s">
        <v>5586</v>
      </c>
    </row>
    <row r="4855" spans="1:1" x14ac:dyDescent="0.25">
      <c r="A4855" t="s">
        <v>2277</v>
      </c>
    </row>
    <row r="4856" spans="1:1" x14ac:dyDescent="0.25">
      <c r="A4856" t="s">
        <v>4539</v>
      </c>
    </row>
    <row r="4857" spans="1:1" x14ac:dyDescent="0.25">
      <c r="A4857" t="s">
        <v>5836</v>
      </c>
    </row>
    <row r="4858" spans="1:1" x14ac:dyDescent="0.25">
      <c r="A4858" t="s">
        <v>5580</v>
      </c>
    </row>
    <row r="4859" spans="1:1" x14ac:dyDescent="0.25">
      <c r="A4859" t="s">
        <v>2759</v>
      </c>
    </row>
    <row r="4860" spans="1:1" x14ac:dyDescent="0.25">
      <c r="A4860" t="s">
        <v>4278</v>
      </c>
    </row>
    <row r="4861" spans="1:1" x14ac:dyDescent="0.25">
      <c r="A4861" t="s">
        <v>4649</v>
      </c>
    </row>
    <row r="4862" spans="1:1" x14ac:dyDescent="0.25">
      <c r="A4862" t="s">
        <v>2314</v>
      </c>
    </row>
    <row r="4863" spans="1:1" x14ac:dyDescent="0.25">
      <c r="A4863" t="s">
        <v>3809</v>
      </c>
    </row>
    <row r="4864" spans="1:1" x14ac:dyDescent="0.25">
      <c r="A4864" t="s">
        <v>5165</v>
      </c>
    </row>
    <row r="4865" spans="1:1" x14ac:dyDescent="0.25">
      <c r="A4865" t="s">
        <v>4896</v>
      </c>
    </row>
    <row r="4866" spans="1:1" x14ac:dyDescent="0.25">
      <c r="A4866" t="s">
        <v>2606</v>
      </c>
    </row>
    <row r="4867" spans="1:1" x14ac:dyDescent="0.25">
      <c r="A4867" t="s">
        <v>2495</v>
      </c>
    </row>
    <row r="4868" spans="1:1" x14ac:dyDescent="0.25">
      <c r="A4868" t="s">
        <v>2578</v>
      </c>
    </row>
    <row r="4869" spans="1:1" x14ac:dyDescent="0.25">
      <c r="A4869" t="s">
        <v>4558</v>
      </c>
    </row>
    <row r="4870" spans="1:1" x14ac:dyDescent="0.25">
      <c r="A4870" t="s">
        <v>5886</v>
      </c>
    </row>
    <row r="4871" spans="1:1" x14ac:dyDescent="0.25">
      <c r="A4871" t="s">
        <v>4917</v>
      </c>
    </row>
    <row r="4872" spans="1:1" x14ac:dyDescent="0.25">
      <c r="A4872" t="s">
        <v>2398</v>
      </c>
    </row>
    <row r="4873" spans="1:1" x14ac:dyDescent="0.25">
      <c r="A4873" t="s">
        <v>2509</v>
      </c>
    </row>
    <row r="4874" spans="1:1" x14ac:dyDescent="0.25">
      <c r="A4874" t="s">
        <v>2504</v>
      </c>
    </row>
    <row r="4875" spans="1:1" x14ac:dyDescent="0.25">
      <c r="A4875" t="s">
        <v>2250</v>
      </c>
    </row>
    <row r="4876" spans="1:1" x14ac:dyDescent="0.25">
      <c r="A4876" t="s">
        <v>2222</v>
      </c>
    </row>
    <row r="4877" spans="1:1" x14ac:dyDescent="0.25">
      <c r="A4877" t="s">
        <v>2143</v>
      </c>
    </row>
    <row r="4878" spans="1:1" x14ac:dyDescent="0.25">
      <c r="A4878" t="s">
        <v>5040</v>
      </c>
    </row>
    <row r="4879" spans="1:1" x14ac:dyDescent="0.25">
      <c r="A4879" t="s">
        <v>2594</v>
      </c>
    </row>
    <row r="4880" spans="1:1" x14ac:dyDescent="0.25">
      <c r="A4880" t="s">
        <v>2860</v>
      </c>
    </row>
    <row r="4881" spans="1:1" x14ac:dyDescent="0.25">
      <c r="A4881" t="s">
        <v>2128</v>
      </c>
    </row>
    <row r="4882" spans="1:1" x14ac:dyDescent="0.25">
      <c r="A4882" t="s">
        <v>2233</v>
      </c>
    </row>
    <row r="4883" spans="1:1" x14ac:dyDescent="0.25">
      <c r="A4883" t="s">
        <v>2228</v>
      </c>
    </row>
    <row r="4884" spans="1:1" x14ac:dyDescent="0.25">
      <c r="A4884" t="s">
        <v>4844</v>
      </c>
    </row>
    <row r="4885" spans="1:1" x14ac:dyDescent="0.25">
      <c r="A4885" t="s">
        <v>2588</v>
      </c>
    </row>
    <row r="4886" spans="1:1" x14ac:dyDescent="0.25">
      <c r="A4886" t="s">
        <v>5924</v>
      </c>
    </row>
    <row r="4887" spans="1:1" x14ac:dyDescent="0.25">
      <c r="A4887" t="s">
        <v>5911</v>
      </c>
    </row>
    <row r="4888" spans="1:1" x14ac:dyDescent="0.25">
      <c r="A4888" t="s">
        <v>4251</v>
      </c>
    </row>
    <row r="4889" spans="1:1" x14ac:dyDescent="0.25">
      <c r="A4889" t="s">
        <v>4494</v>
      </c>
    </row>
    <row r="4890" spans="1:1" x14ac:dyDescent="0.25">
      <c r="A4890" t="s">
        <v>5920</v>
      </c>
    </row>
    <row r="4891" spans="1:1" x14ac:dyDescent="0.25">
      <c r="A4891" t="s">
        <v>2983</v>
      </c>
    </row>
    <row r="4892" spans="1:1" x14ac:dyDescent="0.25">
      <c r="A4892" t="s">
        <v>2328</v>
      </c>
    </row>
    <row r="4893" spans="1:1" x14ac:dyDescent="0.25">
      <c r="A4893" t="s">
        <v>2414</v>
      </c>
    </row>
    <row r="4894" spans="1:1" x14ac:dyDescent="0.25">
      <c r="A4894" t="s">
        <v>2091</v>
      </c>
    </row>
    <row r="4895" spans="1:1" x14ac:dyDescent="0.25">
      <c r="A4895" t="s">
        <v>2319</v>
      </c>
    </row>
    <row r="4896" spans="1:1" x14ac:dyDescent="0.25">
      <c r="A4896" t="s">
        <v>2338</v>
      </c>
    </row>
    <row r="4897" spans="1:1" x14ac:dyDescent="0.25">
      <c r="A4897" t="s">
        <v>5169</v>
      </c>
    </row>
    <row r="4898" spans="1:1" x14ac:dyDescent="0.25">
      <c r="A4898" t="s">
        <v>2551</v>
      </c>
    </row>
    <row r="4899" spans="1:1" x14ac:dyDescent="0.25">
      <c r="A4899" t="s">
        <v>2278</v>
      </c>
    </row>
    <row r="4900" spans="1:1" x14ac:dyDescent="0.25">
      <c r="A4900" t="s">
        <v>4206</v>
      </c>
    </row>
    <row r="4901" spans="1:1" x14ac:dyDescent="0.25">
      <c r="A4901" t="s">
        <v>2666</v>
      </c>
    </row>
    <row r="4902" spans="1:1" x14ac:dyDescent="0.25">
      <c r="A4902" t="s">
        <v>2812</v>
      </c>
    </row>
    <row r="4903" spans="1:1" x14ac:dyDescent="0.25">
      <c r="A4903" t="s">
        <v>3517</v>
      </c>
    </row>
    <row r="4904" spans="1:1" x14ac:dyDescent="0.25">
      <c r="A4904" t="s">
        <v>2982</v>
      </c>
    </row>
    <row r="4905" spans="1:1" x14ac:dyDescent="0.25">
      <c r="A4905" t="s">
        <v>2809</v>
      </c>
    </row>
    <row r="4906" spans="1:1" x14ac:dyDescent="0.25">
      <c r="A4906" t="s">
        <v>2864</v>
      </c>
    </row>
    <row r="4907" spans="1:1" x14ac:dyDescent="0.25">
      <c r="A4907" t="s">
        <v>2980</v>
      </c>
    </row>
    <row r="4908" spans="1:1" x14ac:dyDescent="0.25">
      <c r="A4908" t="s">
        <v>2340</v>
      </c>
    </row>
    <row r="4909" spans="1:1" x14ac:dyDescent="0.25">
      <c r="A4909" t="s">
        <v>3484</v>
      </c>
    </row>
    <row r="4910" spans="1:1" x14ac:dyDescent="0.25">
      <c r="A4910" t="s">
        <v>2094</v>
      </c>
    </row>
    <row r="4911" spans="1:1" x14ac:dyDescent="0.25">
      <c r="A4911" t="s">
        <v>2995</v>
      </c>
    </row>
    <row r="4912" spans="1:1" x14ac:dyDescent="0.25">
      <c r="A4912" t="s">
        <v>2787</v>
      </c>
    </row>
    <row r="4913" spans="1:1" x14ac:dyDescent="0.25">
      <c r="A4913" t="s">
        <v>2699</v>
      </c>
    </row>
    <row r="4914" spans="1:1" x14ac:dyDescent="0.25">
      <c r="A4914" t="s">
        <v>4533</v>
      </c>
    </row>
    <row r="4915" spans="1:1" x14ac:dyDescent="0.25">
      <c r="A4915" t="s">
        <v>2428</v>
      </c>
    </row>
    <row r="4916" spans="1:1" x14ac:dyDescent="0.25">
      <c r="A4916" t="s">
        <v>4835</v>
      </c>
    </row>
    <row r="4917" spans="1:1" x14ac:dyDescent="0.25">
      <c r="A4917" t="s">
        <v>2388</v>
      </c>
    </row>
    <row r="4918" spans="1:1" x14ac:dyDescent="0.25">
      <c r="A4918" t="s">
        <v>3182</v>
      </c>
    </row>
    <row r="4919" spans="1:1" x14ac:dyDescent="0.25">
      <c r="A4919" t="s">
        <v>2164</v>
      </c>
    </row>
    <row r="4920" spans="1:1" x14ac:dyDescent="0.25">
      <c r="A4920" t="s">
        <v>2162</v>
      </c>
    </row>
    <row r="4921" spans="1:1" x14ac:dyDescent="0.25">
      <c r="A4921" t="s">
        <v>2235</v>
      </c>
    </row>
    <row r="4922" spans="1:1" x14ac:dyDescent="0.25">
      <c r="A4922" t="s">
        <v>2978</v>
      </c>
    </row>
    <row r="4923" spans="1:1" x14ac:dyDescent="0.25">
      <c r="A4923" t="s">
        <v>3427</v>
      </c>
    </row>
    <row r="4924" spans="1:1" x14ac:dyDescent="0.25">
      <c r="A4924" t="s">
        <v>2418</v>
      </c>
    </row>
    <row r="4925" spans="1:1" x14ac:dyDescent="0.25">
      <c r="A4925" t="s">
        <v>2309</v>
      </c>
    </row>
    <row r="4926" spans="1:1" x14ac:dyDescent="0.25">
      <c r="A4926" t="s">
        <v>2237</v>
      </c>
    </row>
    <row r="4927" spans="1:1" x14ac:dyDescent="0.25">
      <c r="A4927" t="s">
        <v>4266</v>
      </c>
    </row>
    <row r="4928" spans="1:1" x14ac:dyDescent="0.25">
      <c r="A4928" t="s">
        <v>4911</v>
      </c>
    </row>
    <row r="4929" spans="1:1" x14ac:dyDescent="0.25">
      <c r="A4929" t="s">
        <v>3473</v>
      </c>
    </row>
    <row r="4930" spans="1:1" x14ac:dyDescent="0.25">
      <c r="A4930" t="s">
        <v>2265</v>
      </c>
    </row>
    <row r="4931" spans="1:1" x14ac:dyDescent="0.25">
      <c r="A4931" t="s">
        <v>2574</v>
      </c>
    </row>
    <row r="4932" spans="1:1" x14ac:dyDescent="0.25">
      <c r="A4932" t="s">
        <v>5071</v>
      </c>
    </row>
    <row r="4933" spans="1:1" x14ac:dyDescent="0.25">
      <c r="A4933" t="s">
        <v>2192</v>
      </c>
    </row>
    <row r="4934" spans="1:1" x14ac:dyDescent="0.25">
      <c r="A4934" t="s">
        <v>1551</v>
      </c>
    </row>
    <row r="4935" spans="1:1" x14ac:dyDescent="0.25">
      <c r="A4935" t="s">
        <v>2757</v>
      </c>
    </row>
    <row r="4936" spans="1:1" x14ac:dyDescent="0.25">
      <c r="A4936" t="s">
        <v>5576</v>
      </c>
    </row>
    <row r="4937" spans="1:1" x14ac:dyDescent="0.25">
      <c r="A4937" t="s">
        <v>5085</v>
      </c>
    </row>
    <row r="4938" spans="1:1" x14ac:dyDescent="0.25">
      <c r="A4938" t="s">
        <v>2486</v>
      </c>
    </row>
    <row r="4939" spans="1:1" x14ac:dyDescent="0.25">
      <c r="A4939" t="s">
        <v>2472</v>
      </c>
    </row>
    <row r="4940" spans="1:1" x14ac:dyDescent="0.25">
      <c r="A4940" t="s">
        <v>715</v>
      </c>
    </row>
    <row r="4941" spans="1:1" x14ac:dyDescent="0.25">
      <c r="A4941" t="s">
        <v>3409</v>
      </c>
    </row>
    <row r="4942" spans="1:1" x14ac:dyDescent="0.25">
      <c r="A4942" t="s">
        <v>3411</v>
      </c>
    </row>
    <row r="4943" spans="1:1" x14ac:dyDescent="0.25">
      <c r="A4943" t="s">
        <v>2498</v>
      </c>
    </row>
    <row r="4944" spans="1:1" x14ac:dyDescent="0.25">
      <c r="A4944" t="s">
        <v>2480</v>
      </c>
    </row>
    <row r="4945" spans="1:1" x14ac:dyDescent="0.25">
      <c r="A4945" t="s">
        <v>3488</v>
      </c>
    </row>
    <row r="4946" spans="1:1" x14ac:dyDescent="0.25">
      <c r="A4946" t="s">
        <v>2748</v>
      </c>
    </row>
    <row r="4947" spans="1:1" x14ac:dyDescent="0.25">
      <c r="A4947" t="s">
        <v>3487</v>
      </c>
    </row>
    <row r="4948" spans="1:1" x14ac:dyDescent="0.25">
      <c r="A4948" t="s">
        <v>3509</v>
      </c>
    </row>
    <row r="4949" spans="1:1" x14ac:dyDescent="0.25">
      <c r="A4949" t="s">
        <v>5871</v>
      </c>
    </row>
    <row r="4950" spans="1:1" x14ac:dyDescent="0.25">
      <c r="A4950" t="s">
        <v>2471</v>
      </c>
    </row>
    <row r="4951" spans="1:1" x14ac:dyDescent="0.25">
      <c r="A4951" t="s">
        <v>2481</v>
      </c>
    </row>
    <row r="4952" spans="1:1" x14ac:dyDescent="0.25">
      <c r="A4952" t="s">
        <v>2473</v>
      </c>
    </row>
    <row r="4953" spans="1:1" x14ac:dyDescent="0.25">
      <c r="A4953" t="s">
        <v>5135</v>
      </c>
    </row>
    <row r="4954" spans="1:1" x14ac:dyDescent="0.25">
      <c r="A4954" t="s">
        <v>2482</v>
      </c>
    </row>
    <row r="4955" spans="1:1" x14ac:dyDescent="0.25">
      <c r="A4955" t="s">
        <v>3444</v>
      </c>
    </row>
    <row r="4956" spans="1:1" x14ac:dyDescent="0.25">
      <c r="A4956" t="s">
        <v>2484</v>
      </c>
    </row>
    <row r="4957" spans="1:1" x14ac:dyDescent="0.25">
      <c r="A4957" t="s">
        <v>2311</v>
      </c>
    </row>
    <row r="4958" spans="1:1" x14ac:dyDescent="0.25">
      <c r="A4958" t="s">
        <v>3512</v>
      </c>
    </row>
    <row r="4959" spans="1:1" x14ac:dyDescent="0.25">
      <c r="A4959" t="s">
        <v>2475</v>
      </c>
    </row>
    <row r="4960" spans="1:1" x14ac:dyDescent="0.25">
      <c r="A4960" t="s">
        <v>2490</v>
      </c>
    </row>
    <row r="4961" spans="1:1" x14ac:dyDescent="0.25">
      <c r="A4961" t="s">
        <v>2474</v>
      </c>
    </row>
    <row r="4962" spans="1:1" x14ac:dyDescent="0.25">
      <c r="A4962" t="s">
        <v>4846</v>
      </c>
    </row>
    <row r="4963" spans="1:1" x14ac:dyDescent="0.25">
      <c r="A4963" t="s">
        <v>2747</v>
      </c>
    </row>
    <row r="4964" spans="1:1" x14ac:dyDescent="0.25">
      <c r="A4964" t="s">
        <v>5132</v>
      </c>
    </row>
    <row r="4965" spans="1:1" x14ac:dyDescent="0.25">
      <c r="A4965" t="s">
        <v>5575</v>
      </c>
    </row>
    <row r="4966" spans="1:1" x14ac:dyDescent="0.25">
      <c r="A4966" t="s">
        <v>5570</v>
      </c>
    </row>
    <row r="4967" spans="1:1" x14ac:dyDescent="0.25">
      <c r="A4967" t="s">
        <v>3835</v>
      </c>
    </row>
    <row r="4968" spans="1:1" x14ac:dyDescent="0.25">
      <c r="A4968" t="s">
        <v>2492</v>
      </c>
    </row>
    <row r="4969" spans="1:1" x14ac:dyDescent="0.25">
      <c r="A4969" t="s">
        <v>2758</v>
      </c>
    </row>
    <row r="4970" spans="1:1" x14ac:dyDescent="0.25">
      <c r="A4970" t="s">
        <v>3873</v>
      </c>
    </row>
    <row r="4971" spans="1:1" x14ac:dyDescent="0.25">
      <c r="A4971" t="s">
        <v>3813</v>
      </c>
    </row>
    <row r="4972" spans="1:1" x14ac:dyDescent="0.25">
      <c r="A4972" t="s">
        <v>3812</v>
      </c>
    </row>
    <row r="4973" spans="1:1" x14ac:dyDescent="0.25">
      <c r="A4973" t="s">
        <v>5831</v>
      </c>
    </row>
    <row r="4974" spans="1:1" x14ac:dyDescent="0.25">
      <c r="A4974" t="s">
        <v>3863</v>
      </c>
    </row>
    <row r="4975" spans="1:1" x14ac:dyDescent="0.25">
      <c r="A4975" t="s">
        <v>3850</v>
      </c>
    </row>
    <row r="4976" spans="1:1" x14ac:dyDescent="0.25">
      <c r="A4976" t="s">
        <v>5086</v>
      </c>
    </row>
    <row r="4977" spans="1:1" x14ac:dyDescent="0.25">
      <c r="A4977" t="s">
        <v>2589</v>
      </c>
    </row>
    <row r="4978" spans="1:1" x14ac:dyDescent="0.25">
      <c r="A4978" t="s">
        <v>5087</v>
      </c>
    </row>
    <row r="4979" spans="1:1" x14ac:dyDescent="0.25">
      <c r="A4979" t="s">
        <v>4553</v>
      </c>
    </row>
    <row r="4980" spans="1:1" x14ac:dyDescent="0.25">
      <c r="A4980" t="s">
        <v>2443</v>
      </c>
    </row>
    <row r="4981" spans="1:1" x14ac:dyDescent="0.25">
      <c r="A4981" t="s">
        <v>2831</v>
      </c>
    </row>
    <row r="4982" spans="1:1" x14ac:dyDescent="0.25">
      <c r="A4982" t="s">
        <v>2975</v>
      </c>
    </row>
    <row r="4983" spans="1:1" x14ac:dyDescent="0.25">
      <c r="A4983" t="s">
        <v>2356</v>
      </c>
    </row>
    <row r="4984" spans="1:1" x14ac:dyDescent="0.25">
      <c r="A4984" t="s">
        <v>2766</v>
      </c>
    </row>
    <row r="4985" spans="1:1" x14ac:dyDescent="0.25">
      <c r="A4985" t="s">
        <v>2688</v>
      </c>
    </row>
    <row r="4986" spans="1:1" x14ac:dyDescent="0.25">
      <c r="A4986" t="s">
        <v>2585</v>
      </c>
    </row>
    <row r="4987" spans="1:1" x14ac:dyDescent="0.25">
      <c r="A4987" t="s">
        <v>2156</v>
      </c>
    </row>
    <row r="4988" spans="1:1" x14ac:dyDescent="0.25">
      <c r="A4988" t="s">
        <v>2581</v>
      </c>
    </row>
    <row r="4989" spans="1:1" x14ac:dyDescent="0.25">
      <c r="A4989" t="s">
        <v>3796</v>
      </c>
    </row>
    <row r="4990" spans="1:1" x14ac:dyDescent="0.25">
      <c r="A4990" t="s">
        <v>3925</v>
      </c>
    </row>
    <row r="4991" spans="1:1" x14ac:dyDescent="0.25">
      <c r="A4991" t="s">
        <v>2331</v>
      </c>
    </row>
    <row r="4992" spans="1:1" x14ac:dyDescent="0.25">
      <c r="A4992" t="s">
        <v>5088</v>
      </c>
    </row>
    <row r="4993" spans="1:1" x14ac:dyDescent="0.25">
      <c r="A4993" t="s">
        <v>2590</v>
      </c>
    </row>
    <row r="4994" spans="1:1" x14ac:dyDescent="0.25">
      <c r="A4994" t="s">
        <v>1539</v>
      </c>
    </row>
    <row r="4995" spans="1:1" x14ac:dyDescent="0.25">
      <c r="A4995" t="s">
        <v>2198</v>
      </c>
    </row>
    <row r="4996" spans="1:1" x14ac:dyDescent="0.25">
      <c r="A4996" t="s">
        <v>2197</v>
      </c>
    </row>
    <row r="4997" spans="1:1" x14ac:dyDescent="0.25">
      <c r="A4997" t="s">
        <v>2444</v>
      </c>
    </row>
    <row r="4998" spans="1:1" x14ac:dyDescent="0.25">
      <c r="A4998" t="s">
        <v>2255</v>
      </c>
    </row>
    <row r="4999" spans="1:1" x14ac:dyDescent="0.25">
      <c r="A4999" t="s">
        <v>3882</v>
      </c>
    </row>
    <row r="5000" spans="1:1" x14ac:dyDescent="0.25">
      <c r="A5000" t="s">
        <v>2760</v>
      </c>
    </row>
    <row r="5001" spans="1:1" x14ac:dyDescent="0.25">
      <c r="A5001" t="s">
        <v>1540</v>
      </c>
    </row>
    <row r="5002" spans="1:1" x14ac:dyDescent="0.25">
      <c r="A5002" t="s">
        <v>4856</v>
      </c>
    </row>
    <row r="5003" spans="1:1" x14ac:dyDescent="0.25">
      <c r="A5003" t="s">
        <v>2395</v>
      </c>
    </row>
    <row r="5004" spans="1:1" x14ac:dyDescent="0.25">
      <c r="A5004" t="s">
        <v>2187</v>
      </c>
    </row>
    <row r="5005" spans="1:1" x14ac:dyDescent="0.25">
      <c r="A5005" t="s">
        <v>3395</v>
      </c>
    </row>
    <row r="5006" spans="1:1" x14ac:dyDescent="0.25">
      <c r="A5006" t="s">
        <v>5129</v>
      </c>
    </row>
    <row r="5007" spans="1:1" x14ac:dyDescent="0.25">
      <c r="A5007" t="s">
        <v>2282</v>
      </c>
    </row>
    <row r="5008" spans="1:1" x14ac:dyDescent="0.25">
      <c r="A5008" t="s">
        <v>2599</v>
      </c>
    </row>
    <row r="5009" spans="1:1" x14ac:dyDescent="0.25">
      <c r="A5009" t="s">
        <v>3778</v>
      </c>
    </row>
    <row r="5010" spans="1:1" x14ac:dyDescent="0.25">
      <c r="A5010" t="s">
        <v>5124</v>
      </c>
    </row>
    <row r="5011" spans="1:1" x14ac:dyDescent="0.25">
      <c r="A5011" t="s">
        <v>2518</v>
      </c>
    </row>
    <row r="5012" spans="1:1" x14ac:dyDescent="0.25">
      <c r="A5012" t="s">
        <v>2521</v>
      </c>
    </row>
    <row r="5013" spans="1:1" x14ac:dyDescent="0.25">
      <c r="A5013" t="s">
        <v>2133</v>
      </c>
    </row>
    <row r="5014" spans="1:1" x14ac:dyDescent="0.25">
      <c r="A5014" t="s">
        <v>5067</v>
      </c>
    </row>
    <row r="5015" spans="1:1" x14ac:dyDescent="0.25">
      <c r="A5015" t="s">
        <v>4871</v>
      </c>
    </row>
    <row r="5016" spans="1:1" x14ac:dyDescent="0.25">
      <c r="A5016" t="s">
        <v>2385</v>
      </c>
    </row>
    <row r="5017" spans="1:1" x14ac:dyDescent="0.25">
      <c r="A5017" t="s">
        <v>5065</v>
      </c>
    </row>
    <row r="5018" spans="1:1" x14ac:dyDescent="0.25">
      <c r="A5018" t="s">
        <v>4243</v>
      </c>
    </row>
    <row r="5019" spans="1:1" x14ac:dyDescent="0.25">
      <c r="A5019" t="s">
        <v>2065</v>
      </c>
    </row>
    <row r="5020" spans="1:1" x14ac:dyDescent="0.25">
      <c r="A5020" t="s">
        <v>4803</v>
      </c>
    </row>
    <row r="5021" spans="1:1" x14ac:dyDescent="0.25">
      <c r="A5021" t="s">
        <v>2856</v>
      </c>
    </row>
    <row r="5022" spans="1:1" x14ac:dyDescent="0.25">
      <c r="A5022" t="s">
        <v>5099</v>
      </c>
    </row>
    <row r="5023" spans="1:1" x14ac:dyDescent="0.25">
      <c r="A5023" t="s">
        <v>1571</v>
      </c>
    </row>
    <row r="5024" spans="1:1" x14ac:dyDescent="0.25">
      <c r="A5024" t="s">
        <v>4542</v>
      </c>
    </row>
    <row r="5025" spans="1:1" x14ac:dyDescent="0.25">
      <c r="A5025" t="s">
        <v>3799</v>
      </c>
    </row>
    <row r="5026" spans="1:1" x14ac:dyDescent="0.25">
      <c r="A5026" t="s">
        <v>2394</v>
      </c>
    </row>
    <row r="5027" spans="1:1" x14ac:dyDescent="0.25">
      <c r="A5027" t="s">
        <v>5066</v>
      </c>
    </row>
    <row r="5028" spans="1:1" x14ac:dyDescent="0.25">
      <c r="A5028" t="s">
        <v>5089</v>
      </c>
    </row>
    <row r="5029" spans="1:1" x14ac:dyDescent="0.25">
      <c r="A5029" t="s">
        <v>4929</v>
      </c>
    </row>
    <row r="5030" spans="1:1" x14ac:dyDescent="0.25">
      <c r="A5030" t="s">
        <v>5070</v>
      </c>
    </row>
    <row r="5031" spans="1:1" x14ac:dyDescent="0.25">
      <c r="A5031" t="s">
        <v>2169</v>
      </c>
    </row>
    <row r="5032" spans="1:1" x14ac:dyDescent="0.25">
      <c r="A5032" t="s">
        <v>2148</v>
      </c>
    </row>
    <row r="5033" spans="1:1" x14ac:dyDescent="0.25">
      <c r="A5033" t="s">
        <v>3387</v>
      </c>
    </row>
    <row r="5034" spans="1:1" x14ac:dyDescent="0.25">
      <c r="A5034" t="s">
        <v>2981</v>
      </c>
    </row>
    <row r="5035" spans="1:1" x14ac:dyDescent="0.25">
      <c r="A5035" t="s">
        <v>3919</v>
      </c>
    </row>
    <row r="5036" spans="1:1" x14ac:dyDescent="0.25">
      <c r="A5036" t="s">
        <v>5858</v>
      </c>
    </row>
    <row r="5037" spans="1:1" x14ac:dyDescent="0.25">
      <c r="A5037" t="s">
        <v>5090</v>
      </c>
    </row>
    <row r="5038" spans="1:1" x14ac:dyDescent="0.25">
      <c r="A5038" t="s">
        <v>3864</v>
      </c>
    </row>
    <row r="5039" spans="1:1" x14ac:dyDescent="0.25">
      <c r="A5039" t="s">
        <v>3183</v>
      </c>
    </row>
    <row r="5040" spans="1:1" x14ac:dyDescent="0.25">
      <c r="A5040" t="s">
        <v>4836</v>
      </c>
    </row>
    <row r="5041" spans="1:1" x14ac:dyDescent="0.25">
      <c r="A5041" t="s">
        <v>3865</v>
      </c>
    </row>
    <row r="5042" spans="1:1" x14ac:dyDescent="0.25">
      <c r="A5042" t="s">
        <v>2755</v>
      </c>
    </row>
    <row r="5043" spans="1:1" x14ac:dyDescent="0.25">
      <c r="A5043" t="s">
        <v>4727</v>
      </c>
    </row>
    <row r="5044" spans="1:1" x14ac:dyDescent="0.25">
      <c r="A5044" t="s">
        <v>2598</v>
      </c>
    </row>
    <row r="5045" spans="1:1" x14ac:dyDescent="0.25">
      <c r="A5045" t="s">
        <v>2497</v>
      </c>
    </row>
    <row r="5046" spans="1:1" x14ac:dyDescent="0.25">
      <c r="A5046" t="s">
        <v>3761</v>
      </c>
    </row>
    <row r="5047" spans="1:1" x14ac:dyDescent="0.25">
      <c r="A5047" t="s">
        <v>2705</v>
      </c>
    </row>
    <row r="5048" spans="1:1" x14ac:dyDescent="0.25">
      <c r="A5048" t="s">
        <v>2496</v>
      </c>
    </row>
    <row r="5049" spans="1:1" x14ac:dyDescent="0.25">
      <c r="A5049" t="s">
        <v>2698</v>
      </c>
    </row>
    <row r="5050" spans="1:1" x14ac:dyDescent="0.25">
      <c r="A5050" t="s">
        <v>2423</v>
      </c>
    </row>
    <row r="5051" spans="1:1" x14ac:dyDescent="0.25">
      <c r="A5051" t="s">
        <v>5508</v>
      </c>
    </row>
    <row r="5052" spans="1:1" x14ac:dyDescent="0.25">
      <c r="A5052" t="s">
        <v>2552</v>
      </c>
    </row>
    <row r="5053" spans="1:1" x14ac:dyDescent="0.25">
      <c r="A5053" t="s">
        <v>2814</v>
      </c>
    </row>
    <row r="5054" spans="1:1" x14ac:dyDescent="0.25">
      <c r="A5054" t="s">
        <v>5921</v>
      </c>
    </row>
    <row r="5055" spans="1:1" x14ac:dyDescent="0.25">
      <c r="A5055" t="s">
        <v>4889</v>
      </c>
    </row>
    <row r="5056" spans="1:1" x14ac:dyDescent="0.25">
      <c r="A5056" t="s">
        <v>5837</v>
      </c>
    </row>
    <row r="5057" spans="1:1" x14ac:dyDescent="0.25">
      <c r="A5057" t="s">
        <v>2778</v>
      </c>
    </row>
    <row r="5058" spans="1:1" x14ac:dyDescent="0.25">
      <c r="A5058" t="s">
        <v>2453</v>
      </c>
    </row>
    <row r="5059" spans="1:1" x14ac:dyDescent="0.25">
      <c r="A5059" t="s">
        <v>2137</v>
      </c>
    </row>
    <row r="5060" spans="1:1" x14ac:dyDescent="0.25">
      <c r="A5060" t="s">
        <v>2986</v>
      </c>
    </row>
    <row r="5061" spans="1:1" x14ac:dyDescent="0.25">
      <c r="A5061" t="s">
        <v>2190</v>
      </c>
    </row>
    <row r="5062" spans="1:1" x14ac:dyDescent="0.25">
      <c r="A5062" t="s">
        <v>4353</v>
      </c>
    </row>
    <row r="5063" spans="1:1" x14ac:dyDescent="0.25">
      <c r="A5063" t="s">
        <v>2158</v>
      </c>
    </row>
    <row r="5064" spans="1:1" x14ac:dyDescent="0.25">
      <c r="A5064" t="s">
        <v>2425</v>
      </c>
    </row>
    <row r="5065" spans="1:1" x14ac:dyDescent="0.25">
      <c r="A5065" t="s">
        <v>2579</v>
      </c>
    </row>
    <row r="5066" spans="1:1" x14ac:dyDescent="0.25">
      <c r="A5066" t="s">
        <v>5154</v>
      </c>
    </row>
    <row r="5067" spans="1:1" x14ac:dyDescent="0.25">
      <c r="A5067" t="s">
        <v>5020</v>
      </c>
    </row>
    <row r="5068" spans="1:1" x14ac:dyDescent="0.25">
      <c r="A5068" t="s">
        <v>2742</v>
      </c>
    </row>
    <row r="5069" spans="1:1" x14ac:dyDescent="0.25">
      <c r="A5069" t="s">
        <v>2697</v>
      </c>
    </row>
    <row r="5070" spans="1:1" x14ac:dyDescent="0.25">
      <c r="A5070" t="s">
        <v>2769</v>
      </c>
    </row>
    <row r="5071" spans="1:1" x14ac:dyDescent="0.25">
      <c r="A5071" t="s">
        <v>2089</v>
      </c>
    </row>
    <row r="5072" spans="1:1" x14ac:dyDescent="0.25">
      <c r="A5072" t="s">
        <v>5869</v>
      </c>
    </row>
    <row r="5073" spans="1:1" x14ac:dyDescent="0.25">
      <c r="A5073" t="s">
        <v>2424</v>
      </c>
    </row>
    <row r="5074" spans="1:1" x14ac:dyDescent="0.25">
      <c r="A5074" t="s">
        <v>2302</v>
      </c>
    </row>
    <row r="5075" spans="1:1" x14ac:dyDescent="0.25">
      <c r="A5075" t="s">
        <v>2303</v>
      </c>
    </row>
    <row r="5076" spans="1:1" x14ac:dyDescent="0.25">
      <c r="A5076" t="s">
        <v>5128</v>
      </c>
    </row>
    <row r="5077" spans="1:1" x14ac:dyDescent="0.25">
      <c r="A5077" t="s">
        <v>2924</v>
      </c>
    </row>
    <row r="5078" spans="1:1" x14ac:dyDescent="0.25">
      <c r="A5078" t="s">
        <v>2830</v>
      </c>
    </row>
    <row r="5079" spans="1:1" x14ac:dyDescent="0.25">
      <c r="A5079" t="s">
        <v>2520</v>
      </c>
    </row>
    <row r="5080" spans="1:1" x14ac:dyDescent="0.25">
      <c r="A5080" t="s">
        <v>2115</v>
      </c>
    </row>
    <row r="5081" spans="1:1" x14ac:dyDescent="0.25">
      <c r="A5081" t="s">
        <v>2165</v>
      </c>
    </row>
    <row r="5082" spans="1:1" x14ac:dyDescent="0.25">
      <c r="A5082" t="s">
        <v>2177</v>
      </c>
    </row>
    <row r="5083" spans="1:1" x14ac:dyDescent="0.25">
      <c r="A5083" t="s">
        <v>1382</v>
      </c>
    </row>
    <row r="5084" spans="1:1" x14ac:dyDescent="0.25">
      <c r="A5084" t="s">
        <v>2459</v>
      </c>
    </row>
    <row r="5085" spans="1:1" x14ac:dyDescent="0.25">
      <c r="A5085" t="s">
        <v>2186</v>
      </c>
    </row>
    <row r="5086" spans="1:1" x14ac:dyDescent="0.25">
      <c r="A5086" t="s">
        <v>2445</v>
      </c>
    </row>
    <row r="5087" spans="1:1" x14ac:dyDescent="0.25">
      <c r="A5087" t="s">
        <v>4267</v>
      </c>
    </row>
    <row r="5088" spans="1:1" x14ac:dyDescent="0.25">
      <c r="A5088" t="s">
        <v>2118</v>
      </c>
    </row>
    <row r="5089" spans="1:1" x14ac:dyDescent="0.25">
      <c r="A5089" t="s">
        <v>2596</v>
      </c>
    </row>
    <row r="5090" spans="1:1" x14ac:dyDescent="0.25">
      <c r="A5090" t="s">
        <v>2312</v>
      </c>
    </row>
    <row r="5091" spans="1:1" x14ac:dyDescent="0.25">
      <c r="A5091" t="s">
        <v>3902</v>
      </c>
    </row>
    <row r="5092" spans="1:1" x14ac:dyDescent="0.25">
      <c r="A5092" t="s">
        <v>2493</v>
      </c>
    </row>
    <row r="5093" spans="1:1" x14ac:dyDescent="0.25">
      <c r="A5093" t="s">
        <v>2483</v>
      </c>
    </row>
    <row r="5094" spans="1:1" x14ac:dyDescent="0.25">
      <c r="A5094" t="s">
        <v>2104</v>
      </c>
    </row>
    <row r="5095" spans="1:1" x14ac:dyDescent="0.25">
      <c r="A5095" t="s">
        <v>2430</v>
      </c>
    </row>
    <row r="5096" spans="1:1" x14ac:dyDescent="0.25">
      <c r="A5096" t="s">
        <v>2446</v>
      </c>
    </row>
    <row r="5097" spans="1:1" x14ac:dyDescent="0.25">
      <c r="A5097" t="s">
        <v>4372</v>
      </c>
    </row>
    <row r="5098" spans="1:1" x14ac:dyDescent="0.25">
      <c r="A5098" t="s">
        <v>4551</v>
      </c>
    </row>
    <row r="5099" spans="1:1" x14ac:dyDescent="0.25">
      <c r="A5099" t="s">
        <v>5598</v>
      </c>
    </row>
    <row r="5100" spans="1:1" x14ac:dyDescent="0.25">
      <c r="A5100" t="s">
        <v>4550</v>
      </c>
    </row>
    <row r="5101" spans="1:1" x14ac:dyDescent="0.25">
      <c r="A5101" t="s">
        <v>2929</v>
      </c>
    </row>
    <row r="5102" spans="1:1" x14ac:dyDescent="0.25">
      <c r="A5102" t="s">
        <v>2933</v>
      </c>
    </row>
    <row r="5103" spans="1:1" x14ac:dyDescent="0.25">
      <c r="A5103" t="s">
        <v>5776</v>
      </c>
    </row>
    <row r="5104" spans="1:1" x14ac:dyDescent="0.25">
      <c r="A5104" t="s">
        <v>2932</v>
      </c>
    </row>
    <row r="5105" spans="1:1" x14ac:dyDescent="0.25">
      <c r="A5105" t="s">
        <v>2415</v>
      </c>
    </row>
    <row r="5106" spans="1:1" x14ac:dyDescent="0.25">
      <c r="A5106" t="s">
        <v>2935</v>
      </c>
    </row>
    <row r="5107" spans="1:1" x14ac:dyDescent="0.25">
      <c r="A5107" t="s">
        <v>2336</v>
      </c>
    </row>
    <row r="5108" spans="1:1" x14ac:dyDescent="0.25">
      <c r="A5108" t="s">
        <v>2917</v>
      </c>
    </row>
    <row r="5109" spans="1:1" x14ac:dyDescent="0.25">
      <c r="A5109" t="s">
        <v>3927</v>
      </c>
    </row>
    <row r="5110" spans="1:1" x14ac:dyDescent="0.25">
      <c r="A5110" t="s">
        <v>2813</v>
      </c>
    </row>
    <row r="5111" spans="1:1" x14ac:dyDescent="0.25">
      <c r="A5111" t="s">
        <v>4205</v>
      </c>
    </row>
    <row r="5112" spans="1:1" x14ac:dyDescent="0.25">
      <c r="A5112" t="s">
        <v>3763</v>
      </c>
    </row>
    <row r="5113" spans="1:1" x14ac:dyDescent="0.25">
      <c r="A5113" t="s">
        <v>1541</v>
      </c>
    </row>
    <row r="5114" spans="1:1" x14ac:dyDescent="0.25">
      <c r="A5114" t="s">
        <v>5609</v>
      </c>
    </row>
    <row r="5115" spans="1:1" x14ac:dyDescent="0.25">
      <c r="A5115" t="s">
        <v>2923</v>
      </c>
    </row>
    <row r="5116" spans="1:1" x14ac:dyDescent="0.25">
      <c r="A5116" t="s">
        <v>2487</v>
      </c>
    </row>
    <row r="5117" spans="1:1" x14ac:dyDescent="0.25">
      <c r="A5117" t="s">
        <v>2582</v>
      </c>
    </row>
    <row r="5118" spans="1:1" x14ac:dyDescent="0.25">
      <c r="A5118" t="s">
        <v>1359</v>
      </c>
    </row>
    <row r="5119" spans="1:1" x14ac:dyDescent="0.25">
      <c r="A5119" t="s">
        <v>2135</v>
      </c>
    </row>
    <row r="5120" spans="1:1" x14ac:dyDescent="0.25">
      <c r="A5120" t="s">
        <v>2839</v>
      </c>
    </row>
    <row r="5121" spans="1:1" x14ac:dyDescent="0.25">
      <c r="A5121" t="s">
        <v>2139</v>
      </c>
    </row>
    <row r="5122" spans="1:1" x14ac:dyDescent="0.25">
      <c r="A5122" t="s">
        <v>2773</v>
      </c>
    </row>
    <row r="5123" spans="1:1" x14ac:dyDescent="0.25">
      <c r="A5123" t="s">
        <v>2744</v>
      </c>
    </row>
    <row r="5124" spans="1:1" x14ac:dyDescent="0.25">
      <c r="A5124" t="s">
        <v>2426</v>
      </c>
    </row>
    <row r="5125" spans="1:1" x14ac:dyDescent="0.25">
      <c r="A5125" t="s">
        <v>2329</v>
      </c>
    </row>
    <row r="5126" spans="1:1" x14ac:dyDescent="0.25">
      <c r="A5126" t="s">
        <v>2724</v>
      </c>
    </row>
    <row r="5127" spans="1:1" x14ac:dyDescent="0.25">
      <c r="A5127" t="s">
        <v>4232</v>
      </c>
    </row>
    <row r="5128" spans="1:1" x14ac:dyDescent="0.25">
      <c r="A5128" t="s">
        <v>2067</v>
      </c>
    </row>
    <row r="5129" spans="1:1" x14ac:dyDescent="0.25">
      <c r="A5129" t="s">
        <v>2976</v>
      </c>
    </row>
    <row r="5130" spans="1:1" x14ac:dyDescent="0.25">
      <c r="A5130" t="s">
        <v>2466</v>
      </c>
    </row>
    <row r="5131" spans="1:1" x14ac:dyDescent="0.25">
      <c r="A5131" t="s">
        <v>2242</v>
      </c>
    </row>
    <row r="5132" spans="1:1" x14ac:dyDescent="0.25">
      <c r="A5132" t="s">
        <v>2712</v>
      </c>
    </row>
    <row r="5133" spans="1:1" x14ac:dyDescent="0.25">
      <c r="A5133" t="s">
        <v>5860</v>
      </c>
    </row>
    <row r="5134" spans="1:1" x14ac:dyDescent="0.25">
      <c r="A5134" t="s">
        <v>5562</v>
      </c>
    </row>
    <row r="5135" spans="1:1" x14ac:dyDescent="0.25">
      <c r="A5135" t="s">
        <v>2842</v>
      </c>
    </row>
    <row r="5136" spans="1:1" x14ac:dyDescent="0.25">
      <c r="A5136" t="s">
        <v>4177</v>
      </c>
    </row>
    <row r="5137" spans="1:1" x14ac:dyDescent="0.25">
      <c r="A5137" t="s">
        <v>2240</v>
      </c>
    </row>
    <row r="5138" spans="1:1" x14ac:dyDescent="0.25">
      <c r="A5138" t="s">
        <v>3858</v>
      </c>
    </row>
    <row r="5139" spans="1:1" x14ac:dyDescent="0.25">
      <c r="A5139" t="s">
        <v>2702</v>
      </c>
    </row>
    <row r="5140" spans="1:1" x14ac:dyDescent="0.25">
      <c r="A5140" t="s">
        <v>5859</v>
      </c>
    </row>
    <row r="5141" spans="1:1" x14ac:dyDescent="0.25">
      <c r="A5141" t="s">
        <v>3866</v>
      </c>
    </row>
    <row r="5142" spans="1:1" x14ac:dyDescent="0.25">
      <c r="A5142" t="s">
        <v>2862</v>
      </c>
    </row>
    <row r="5143" spans="1:1" x14ac:dyDescent="0.25">
      <c r="A5143" t="s">
        <v>3867</v>
      </c>
    </row>
    <row r="5144" spans="1:1" x14ac:dyDescent="0.25">
      <c r="A5144" t="s">
        <v>4262</v>
      </c>
    </row>
    <row r="5145" spans="1:1" x14ac:dyDescent="0.25">
      <c r="A5145" t="s">
        <v>1538</v>
      </c>
    </row>
    <row r="5146" spans="1:1" x14ac:dyDescent="0.25">
      <c r="A5146" t="s">
        <v>2970</v>
      </c>
    </row>
    <row r="5147" spans="1:1" x14ac:dyDescent="0.25">
      <c r="A5147" t="s">
        <v>2153</v>
      </c>
    </row>
    <row r="5148" spans="1:1" x14ac:dyDescent="0.25">
      <c r="A5148" t="s">
        <v>2810</v>
      </c>
    </row>
    <row r="5149" spans="1:1" x14ac:dyDescent="0.25">
      <c r="A5149" t="s">
        <v>3485</v>
      </c>
    </row>
    <row r="5150" spans="1:1" x14ac:dyDescent="0.25">
      <c r="A5150" t="s">
        <v>2737</v>
      </c>
    </row>
    <row r="5151" spans="1:1" x14ac:dyDescent="0.25">
      <c r="A5151" t="s">
        <v>3388</v>
      </c>
    </row>
    <row r="5152" spans="1:1" x14ac:dyDescent="0.25">
      <c r="A5152" t="s">
        <v>2706</v>
      </c>
    </row>
    <row r="5153" spans="1:1" x14ac:dyDescent="0.25">
      <c r="A5153" t="s">
        <v>5713</v>
      </c>
    </row>
    <row r="5154" spans="1:1" x14ac:dyDescent="0.25">
      <c r="A5154" t="s">
        <v>2432</v>
      </c>
    </row>
    <row r="5155" spans="1:1" x14ac:dyDescent="0.25">
      <c r="A5155" t="s">
        <v>2858</v>
      </c>
    </row>
    <row r="5156" spans="1:1" x14ac:dyDescent="0.25">
      <c r="A5156" t="s">
        <v>2576</v>
      </c>
    </row>
    <row r="5157" spans="1:1" x14ac:dyDescent="0.25">
      <c r="A5157" t="s">
        <v>4851</v>
      </c>
    </row>
    <row r="5158" spans="1:1" x14ac:dyDescent="0.25">
      <c r="A5158" t="s">
        <v>3868</v>
      </c>
    </row>
    <row r="5159" spans="1:1" x14ac:dyDescent="0.25">
      <c r="A5159" t="s">
        <v>5373</v>
      </c>
    </row>
    <row r="5160" spans="1:1" x14ac:dyDescent="0.25">
      <c r="A5160" t="s">
        <v>4261</v>
      </c>
    </row>
    <row r="5161" spans="1:1" x14ac:dyDescent="0.25">
      <c r="A5161" t="s">
        <v>3005</v>
      </c>
    </row>
    <row r="5162" spans="1:1" x14ac:dyDescent="0.25">
      <c r="A5162" t="s">
        <v>4111</v>
      </c>
    </row>
    <row r="5163" spans="1:1" x14ac:dyDescent="0.25">
      <c r="A5163" t="s">
        <v>2279</v>
      </c>
    </row>
    <row r="5164" spans="1:1" x14ac:dyDescent="0.25">
      <c r="A5164" t="s">
        <v>4559</v>
      </c>
    </row>
    <row r="5165" spans="1:1" x14ac:dyDescent="0.25">
      <c r="A5165" t="s">
        <v>2836</v>
      </c>
    </row>
    <row r="5166" spans="1:1" x14ac:dyDescent="0.25">
      <c r="A5166" t="s">
        <v>2750</v>
      </c>
    </row>
    <row r="5167" spans="1:1" x14ac:dyDescent="0.25">
      <c r="A5167" t="s">
        <v>2761</v>
      </c>
    </row>
    <row r="5168" spans="1:1" x14ac:dyDescent="0.25">
      <c r="A5168" t="s">
        <v>2510</v>
      </c>
    </row>
    <row r="5169" spans="1:1" x14ac:dyDescent="0.25">
      <c r="A5169" t="s">
        <v>4484</v>
      </c>
    </row>
    <row r="5170" spans="1:1" x14ac:dyDescent="0.25">
      <c r="A5170" t="s">
        <v>5095</v>
      </c>
    </row>
    <row r="5171" spans="1:1" x14ac:dyDescent="0.25">
      <c r="A5171" t="s">
        <v>5500</v>
      </c>
    </row>
    <row r="5172" spans="1:1" x14ac:dyDescent="0.25">
      <c r="A5172" t="s">
        <v>5845</v>
      </c>
    </row>
    <row r="5173" spans="1:1" x14ac:dyDescent="0.25">
      <c r="A5173" t="s">
        <v>5847</v>
      </c>
    </row>
    <row r="5174" spans="1:1" x14ac:dyDescent="0.25">
      <c r="A5174" t="s">
        <v>5846</v>
      </c>
    </row>
    <row r="5175" spans="1:1" x14ac:dyDescent="0.25">
      <c r="A5175" t="s">
        <v>3425</v>
      </c>
    </row>
    <row r="5176" spans="1:1" x14ac:dyDescent="0.25">
      <c r="A5176" t="s">
        <v>5388</v>
      </c>
    </row>
    <row r="5177" spans="1:1" x14ac:dyDescent="0.25">
      <c r="A5177" t="s">
        <v>5125</v>
      </c>
    </row>
    <row r="5178" spans="1:1" x14ac:dyDescent="0.25">
      <c r="A5178" t="s">
        <v>5105</v>
      </c>
    </row>
    <row r="5179" spans="1:1" x14ac:dyDescent="0.25">
      <c r="A5179" t="s">
        <v>3869</v>
      </c>
    </row>
    <row r="5180" spans="1:1" x14ac:dyDescent="0.25">
      <c r="A5180" t="s">
        <v>2140</v>
      </c>
    </row>
    <row r="5181" spans="1:1" x14ac:dyDescent="0.25">
      <c r="A5181" t="s">
        <v>4890</v>
      </c>
    </row>
    <row r="5182" spans="1:1" x14ac:dyDescent="0.25">
      <c r="A5182" t="s">
        <v>2602</v>
      </c>
    </row>
    <row r="5183" spans="1:1" x14ac:dyDescent="0.25">
      <c r="A5183" t="s">
        <v>5127</v>
      </c>
    </row>
    <row r="5184" spans="1:1" x14ac:dyDescent="0.25">
      <c r="A5184" t="s">
        <v>2816</v>
      </c>
    </row>
    <row r="5185" spans="1:1" x14ac:dyDescent="0.25">
      <c r="A5185" t="s">
        <v>5182</v>
      </c>
    </row>
    <row r="5186" spans="1:1" x14ac:dyDescent="0.25">
      <c r="A5186" t="s">
        <v>4286</v>
      </c>
    </row>
    <row r="5187" spans="1:1" x14ac:dyDescent="0.25">
      <c r="A5187" t="s">
        <v>3045</v>
      </c>
    </row>
    <row r="5188" spans="1:1" x14ac:dyDescent="0.25">
      <c r="A5188" t="s">
        <v>2092</v>
      </c>
    </row>
    <row r="5189" spans="1:1" x14ac:dyDescent="0.25">
      <c r="A5189" t="s">
        <v>5149</v>
      </c>
    </row>
    <row r="5190" spans="1:1" x14ac:dyDescent="0.25">
      <c r="A5190" t="s">
        <v>2182</v>
      </c>
    </row>
    <row r="5191" spans="1:1" x14ac:dyDescent="0.25">
      <c r="A5191" t="s">
        <v>2283</v>
      </c>
    </row>
    <row r="5192" spans="1:1" x14ac:dyDescent="0.25">
      <c r="A5192" t="s">
        <v>5043</v>
      </c>
    </row>
    <row r="5193" spans="1:1" x14ac:dyDescent="0.25">
      <c r="A5193" t="s">
        <v>2413</v>
      </c>
    </row>
    <row r="5194" spans="1:1" x14ac:dyDescent="0.25">
      <c r="A5194" t="s">
        <v>4260</v>
      </c>
    </row>
    <row r="5195" spans="1:1" x14ac:dyDescent="0.25">
      <c r="A5195" t="s">
        <v>2835</v>
      </c>
    </row>
    <row r="5196" spans="1:1" x14ac:dyDescent="0.25">
      <c r="A5196" t="s">
        <v>3853</v>
      </c>
    </row>
    <row r="5197" spans="1:1" x14ac:dyDescent="0.25">
      <c r="A5197" t="s">
        <v>5905</v>
      </c>
    </row>
    <row r="5198" spans="1:1" x14ac:dyDescent="0.25">
      <c r="A5198" t="s">
        <v>2751</v>
      </c>
    </row>
    <row r="5199" spans="1:1" x14ac:dyDescent="0.25">
      <c r="A5199" t="s">
        <v>2768</v>
      </c>
    </row>
    <row r="5200" spans="1:1" x14ac:dyDescent="0.25">
      <c r="A5200" t="s">
        <v>2749</v>
      </c>
    </row>
    <row r="5201" spans="1:1" x14ac:dyDescent="0.25">
      <c r="A5201" t="s">
        <v>5584</v>
      </c>
    </row>
    <row r="5202" spans="1:1" x14ac:dyDescent="0.25">
      <c r="A5202" t="s">
        <v>2756</v>
      </c>
    </row>
    <row r="5203" spans="1:1" x14ac:dyDescent="0.25">
      <c r="A5203" t="s">
        <v>2789</v>
      </c>
    </row>
    <row r="5204" spans="1:1" x14ac:dyDescent="0.25">
      <c r="A5204" t="s">
        <v>2786</v>
      </c>
    </row>
    <row r="5205" spans="1:1" x14ac:dyDescent="0.25">
      <c r="A5205" t="s">
        <v>5889</v>
      </c>
    </row>
    <row r="5206" spans="1:1" x14ac:dyDescent="0.25">
      <c r="A5206" t="s">
        <v>5589</v>
      </c>
    </row>
    <row r="5207" spans="1:1" x14ac:dyDescent="0.25">
      <c r="A5207" t="s">
        <v>2583</v>
      </c>
    </row>
    <row r="5208" spans="1:1" x14ac:dyDescent="0.25">
      <c r="A5208" t="s">
        <v>2274</v>
      </c>
    </row>
    <row r="5209" spans="1:1" x14ac:dyDescent="0.25">
      <c r="A5209" t="s">
        <v>5549</v>
      </c>
    </row>
    <row r="5210" spans="1:1" x14ac:dyDescent="0.25">
      <c r="A5210" t="s">
        <v>4813</v>
      </c>
    </row>
    <row r="5211" spans="1:1" x14ac:dyDescent="0.25">
      <c r="A5211" t="s">
        <v>4907</v>
      </c>
    </row>
    <row r="5212" spans="1:1" x14ac:dyDescent="0.25">
      <c r="A5212" t="s">
        <v>5126</v>
      </c>
    </row>
    <row r="5213" spans="1:1" x14ac:dyDescent="0.25">
      <c r="A5213" t="s">
        <v>5091</v>
      </c>
    </row>
    <row r="5214" spans="1:1" x14ac:dyDescent="0.25">
      <c r="A5214" t="s">
        <v>2332</v>
      </c>
    </row>
    <row r="5215" spans="1:1" x14ac:dyDescent="0.25">
      <c r="A5215" t="s">
        <v>4252</v>
      </c>
    </row>
    <row r="5216" spans="1:1" x14ac:dyDescent="0.25">
      <c r="A5216" t="s">
        <v>1542</v>
      </c>
    </row>
    <row r="5217" spans="1:1" x14ac:dyDescent="0.25">
      <c r="A5217" t="s">
        <v>5693</v>
      </c>
    </row>
    <row r="5218" spans="1:1" x14ac:dyDescent="0.25">
      <c r="A5218" t="s">
        <v>4253</v>
      </c>
    </row>
    <row r="5219" spans="1:1" x14ac:dyDescent="0.25">
      <c r="A5219" t="s">
        <v>2343</v>
      </c>
    </row>
    <row r="5220" spans="1:1" x14ac:dyDescent="0.25">
      <c r="A5220" t="s">
        <v>4548</v>
      </c>
    </row>
    <row r="5221" spans="1:1" x14ac:dyDescent="0.25">
      <c r="A5221" t="s">
        <v>2193</v>
      </c>
    </row>
    <row r="5222" spans="1:1" x14ac:dyDescent="0.25">
      <c r="A5222" t="s">
        <v>2709</v>
      </c>
    </row>
    <row r="5223" spans="1:1" x14ac:dyDescent="0.25">
      <c r="A5223" t="s">
        <v>3475</v>
      </c>
    </row>
    <row r="5224" spans="1:1" x14ac:dyDescent="0.25">
      <c r="A5224" t="s">
        <v>4257</v>
      </c>
    </row>
    <row r="5225" spans="1:1" x14ac:dyDescent="0.25">
      <c r="A5225" t="s">
        <v>4831</v>
      </c>
    </row>
    <row r="5226" spans="1:1" x14ac:dyDescent="0.25">
      <c r="A5226" t="s">
        <v>5872</v>
      </c>
    </row>
    <row r="5227" spans="1:1" x14ac:dyDescent="0.25">
      <c r="A5227" t="s">
        <v>4540</v>
      </c>
    </row>
    <row r="5228" spans="1:1" x14ac:dyDescent="0.25">
      <c r="A5228" t="s">
        <v>2258</v>
      </c>
    </row>
    <row r="5229" spans="1:1" x14ac:dyDescent="0.25">
      <c r="A5229" t="s">
        <v>5556</v>
      </c>
    </row>
    <row r="5230" spans="1:1" x14ac:dyDescent="0.25">
      <c r="A5230" t="s">
        <v>2230</v>
      </c>
    </row>
    <row r="5231" spans="1:1" x14ac:dyDescent="0.25">
      <c r="A5231" t="s">
        <v>4826</v>
      </c>
    </row>
    <row r="5232" spans="1:1" x14ac:dyDescent="0.25">
      <c r="A5232" t="s">
        <v>2730</v>
      </c>
    </row>
    <row r="5233" spans="1:1" x14ac:dyDescent="0.25">
      <c r="A5233" t="s">
        <v>2231</v>
      </c>
    </row>
    <row r="5234" spans="1:1" x14ac:dyDescent="0.25">
      <c r="A5234" t="s">
        <v>2696</v>
      </c>
    </row>
    <row r="5235" spans="1:1" x14ac:dyDescent="0.25">
      <c r="A5235" t="s">
        <v>5138</v>
      </c>
    </row>
    <row r="5236" spans="1:1" x14ac:dyDescent="0.25">
      <c r="A5236" t="s">
        <v>4259</v>
      </c>
    </row>
    <row r="5237" spans="1:1" x14ac:dyDescent="0.25">
      <c r="A5237" t="s">
        <v>5912</v>
      </c>
    </row>
    <row r="5238" spans="1:1" x14ac:dyDescent="0.25">
      <c r="A5238" t="s">
        <v>5604</v>
      </c>
    </row>
    <row r="5239" spans="1:1" x14ac:dyDescent="0.25">
      <c r="A5239" t="s">
        <v>5152</v>
      </c>
    </row>
    <row r="5240" spans="1:1" x14ac:dyDescent="0.25">
      <c r="A5240" t="s">
        <v>3800</v>
      </c>
    </row>
    <row r="5241" spans="1:1" x14ac:dyDescent="0.25">
      <c r="A5241" t="s">
        <v>5596</v>
      </c>
    </row>
    <row r="5242" spans="1:1" x14ac:dyDescent="0.25">
      <c r="A5242" t="s">
        <v>2112</v>
      </c>
    </row>
    <row r="5243" spans="1:1" x14ac:dyDescent="0.25">
      <c r="A5243" t="s">
        <v>4876</v>
      </c>
    </row>
    <row r="5244" spans="1:1" x14ac:dyDescent="0.25">
      <c r="A5244" t="s">
        <v>2994</v>
      </c>
    </row>
    <row r="5245" spans="1:1" x14ac:dyDescent="0.25">
      <c r="A5245" t="s">
        <v>2833</v>
      </c>
    </row>
    <row r="5246" spans="1:1" x14ac:dyDescent="0.25">
      <c r="A5246" t="s">
        <v>2703</v>
      </c>
    </row>
    <row r="5247" spans="1:1" x14ac:dyDescent="0.25">
      <c r="A5247" t="s">
        <v>4554</v>
      </c>
    </row>
    <row r="5248" spans="1:1" x14ac:dyDescent="0.25">
      <c r="A5248" t="s">
        <v>2330</v>
      </c>
    </row>
    <row r="5249" spans="1:1" x14ac:dyDescent="0.25">
      <c r="A5249" t="s">
        <v>2977</v>
      </c>
    </row>
    <row r="5250" spans="1:1" x14ac:dyDescent="0.25">
      <c r="A5250" t="s">
        <v>2223</v>
      </c>
    </row>
    <row r="5251" spans="1:1" x14ac:dyDescent="0.25">
      <c r="A5251" t="s">
        <v>2832</v>
      </c>
    </row>
    <row r="5252" spans="1:1" x14ac:dyDescent="0.25">
      <c r="A5252" t="s">
        <v>2834</v>
      </c>
    </row>
    <row r="5253" spans="1:1" x14ac:dyDescent="0.25">
      <c r="A5253" t="s">
        <v>3870</v>
      </c>
    </row>
    <row r="5254" spans="1:1" x14ac:dyDescent="0.25">
      <c r="A5254" t="s">
        <v>5594</v>
      </c>
    </row>
    <row r="5255" spans="1:1" x14ac:dyDescent="0.25">
      <c r="A5255" t="s">
        <v>4861</v>
      </c>
    </row>
    <row r="5256" spans="1:1" x14ac:dyDescent="0.25">
      <c r="A5256" t="s">
        <v>2654</v>
      </c>
    </row>
    <row r="5257" spans="1:1" x14ac:dyDescent="0.25">
      <c r="A5257" t="s">
        <v>5382</v>
      </c>
    </row>
    <row r="5258" spans="1:1" x14ac:dyDescent="0.25">
      <c r="A5258" t="s">
        <v>4248</v>
      </c>
    </row>
    <row r="5259" spans="1:1" x14ac:dyDescent="0.25">
      <c r="A5259" t="s">
        <v>5255</v>
      </c>
    </row>
    <row r="5260" spans="1:1" x14ac:dyDescent="0.25">
      <c r="A5260" t="s">
        <v>2238</v>
      </c>
    </row>
    <row r="5261" spans="1:1" x14ac:dyDescent="0.25">
      <c r="A5261" t="s">
        <v>4891</v>
      </c>
    </row>
    <row r="5262" spans="1:1" x14ac:dyDescent="0.25">
      <c r="A5262" t="s">
        <v>4476</v>
      </c>
    </row>
    <row r="5263" spans="1:1" x14ac:dyDescent="0.25">
      <c r="A5263" t="s">
        <v>5566</v>
      </c>
    </row>
    <row r="5264" spans="1:1" x14ac:dyDescent="0.25">
      <c r="A5264" t="s">
        <v>4116</v>
      </c>
    </row>
    <row r="5265" spans="1:1" x14ac:dyDescent="0.25">
      <c r="A5265" t="s">
        <v>4256</v>
      </c>
    </row>
    <row r="5266" spans="1:1" x14ac:dyDescent="0.25">
      <c r="A5266" t="s">
        <v>2117</v>
      </c>
    </row>
    <row r="5267" spans="1:1" x14ac:dyDescent="0.25">
      <c r="A5267" t="s">
        <v>3871</v>
      </c>
    </row>
    <row r="5268" spans="1:1" x14ac:dyDescent="0.25">
      <c r="A5268" t="s">
        <v>4903</v>
      </c>
    </row>
    <row r="5269" spans="1:1" x14ac:dyDescent="0.25">
      <c r="A5269" t="s">
        <v>5926</v>
      </c>
    </row>
    <row r="5270" spans="1:1" x14ac:dyDescent="0.25">
      <c r="A5270" t="s">
        <v>3477</v>
      </c>
    </row>
    <row r="5271" spans="1:1" x14ac:dyDescent="0.25">
      <c r="A5271" t="s">
        <v>2746</v>
      </c>
    </row>
    <row r="5272" spans="1:1" x14ac:dyDescent="0.25">
      <c r="A5272" t="s">
        <v>2843</v>
      </c>
    </row>
    <row r="5273" spans="1:1" x14ac:dyDescent="0.25">
      <c r="A5273" t="s">
        <v>1997</v>
      </c>
    </row>
    <row r="5274" spans="1:1" x14ac:dyDescent="0.25">
      <c r="A5274" t="s">
        <v>2063</v>
      </c>
    </row>
    <row r="5275" spans="1:1" x14ac:dyDescent="0.25">
      <c r="A5275" t="s">
        <v>2785</v>
      </c>
    </row>
    <row r="5276" spans="1:1" x14ac:dyDescent="0.25">
      <c r="A5276" t="s">
        <v>3369</v>
      </c>
    </row>
    <row r="5277" spans="1:1" x14ac:dyDescent="0.25">
      <c r="A5277" t="s">
        <v>4255</v>
      </c>
    </row>
    <row r="5278" spans="1:1" x14ac:dyDescent="0.25">
      <c r="A5278" t="s">
        <v>5482</v>
      </c>
    </row>
    <row r="5279" spans="1:1" x14ac:dyDescent="0.25">
      <c r="A5279" t="s">
        <v>1351</v>
      </c>
    </row>
    <row r="5280" spans="1:1" x14ac:dyDescent="0.25">
      <c r="A5280" t="s">
        <v>4720</v>
      </c>
    </row>
    <row r="5281" spans="1:1" x14ac:dyDescent="0.25">
      <c r="A5281" t="s">
        <v>2427</v>
      </c>
    </row>
    <row r="5282" spans="1:1" x14ac:dyDescent="0.25">
      <c r="A5282" t="s">
        <v>4478</v>
      </c>
    </row>
    <row r="5283" spans="1:1" x14ac:dyDescent="0.25">
      <c r="A5283" t="s">
        <v>2508</v>
      </c>
    </row>
    <row r="5284" spans="1:1" x14ac:dyDescent="0.25">
      <c r="A5284" t="s">
        <v>5689</v>
      </c>
    </row>
    <row r="5285" spans="1:1" x14ac:dyDescent="0.25">
      <c r="A5285" t="s">
        <v>4254</v>
      </c>
    </row>
    <row r="5286" spans="1:1" x14ac:dyDescent="0.25">
      <c r="A5286" t="s">
        <v>5041</v>
      </c>
    </row>
    <row r="5287" spans="1:1" x14ac:dyDescent="0.25">
      <c r="A5287" t="s">
        <v>1602</v>
      </c>
    </row>
    <row r="5288" spans="1:1" x14ac:dyDescent="0.25">
      <c r="A5288" t="s">
        <v>2111</v>
      </c>
    </row>
    <row r="5289" spans="1:1" x14ac:dyDescent="0.25">
      <c r="A5289" t="s">
        <v>5236</v>
      </c>
    </row>
    <row r="5290" spans="1:1" x14ac:dyDescent="0.25">
      <c r="A5290" t="s">
        <v>5237</v>
      </c>
    </row>
    <row r="5291" spans="1:1" x14ac:dyDescent="0.25">
      <c r="A5291" t="s">
        <v>5240</v>
      </c>
    </row>
    <row r="5292" spans="1:1" x14ac:dyDescent="0.25">
      <c r="A5292" t="s">
        <v>5239</v>
      </c>
    </row>
    <row r="5293" spans="1:1" x14ac:dyDescent="0.25">
      <c r="A5293" t="s">
        <v>5243</v>
      </c>
    </row>
    <row r="5294" spans="1:1" x14ac:dyDescent="0.25">
      <c r="A5294" t="s">
        <v>5238</v>
      </c>
    </row>
    <row r="5295" spans="1:1" x14ac:dyDescent="0.25">
      <c r="A5295" t="s">
        <v>5244</v>
      </c>
    </row>
    <row r="5296" spans="1:1" x14ac:dyDescent="0.25">
      <c r="A5296" t="s">
        <v>3827</v>
      </c>
    </row>
    <row r="5297" spans="1:1" x14ac:dyDescent="0.25">
      <c r="A5297" t="s">
        <v>2075</v>
      </c>
    </row>
    <row r="5298" spans="1:1" x14ac:dyDescent="0.25">
      <c r="A5298" t="s">
        <v>5896</v>
      </c>
    </row>
    <row r="5299" spans="1:1" x14ac:dyDescent="0.25">
      <c r="A5299" t="s">
        <v>5559</v>
      </c>
    </row>
    <row r="5300" spans="1:1" x14ac:dyDescent="0.25">
      <c r="A5300" t="s">
        <v>2710</v>
      </c>
    </row>
    <row r="5301" spans="1:1" x14ac:dyDescent="0.25">
      <c r="A5301" t="s">
        <v>5118</v>
      </c>
    </row>
    <row r="5302" spans="1:1" x14ac:dyDescent="0.25">
      <c r="A5302" t="s">
        <v>3474</v>
      </c>
    </row>
    <row r="5303" spans="1:1" x14ac:dyDescent="0.25">
      <c r="A5303" t="s">
        <v>2368</v>
      </c>
    </row>
    <row r="5304" spans="1:1" x14ac:dyDescent="0.25">
      <c r="A5304" t="s">
        <v>2411</v>
      </c>
    </row>
    <row r="5305" spans="1:1" x14ac:dyDescent="0.25">
      <c r="A5305" t="s">
        <v>5552</v>
      </c>
    </row>
    <row r="5306" spans="1:1" x14ac:dyDescent="0.25">
      <c r="A5306" t="s">
        <v>2417</v>
      </c>
    </row>
    <row r="5307" spans="1:1" x14ac:dyDescent="0.25">
      <c r="A5307" t="s">
        <v>3897</v>
      </c>
    </row>
    <row r="5308" spans="1:1" x14ac:dyDescent="0.25">
      <c r="A5308" t="s">
        <v>5612</v>
      </c>
    </row>
    <row r="5309" spans="1:1" x14ac:dyDescent="0.25">
      <c r="A5309" t="s">
        <v>2717</v>
      </c>
    </row>
    <row r="5310" spans="1:1" x14ac:dyDescent="0.25">
      <c r="A5310" t="s">
        <v>5551</v>
      </c>
    </row>
    <row r="5311" spans="1:1" x14ac:dyDescent="0.25">
      <c r="A5311" t="s">
        <v>3848</v>
      </c>
    </row>
    <row r="5312" spans="1:1" x14ac:dyDescent="0.25">
      <c r="A5312" t="s">
        <v>4242</v>
      </c>
    </row>
    <row r="5313" spans="1:1" x14ac:dyDescent="0.25">
      <c r="A5313" t="s">
        <v>4374</v>
      </c>
    </row>
    <row r="5314" spans="1:1" x14ac:dyDescent="0.25">
      <c r="A5314" t="s">
        <v>5903</v>
      </c>
    </row>
    <row r="5315" spans="1:1" x14ac:dyDescent="0.25">
      <c r="A5315" t="s">
        <v>4391</v>
      </c>
    </row>
    <row r="5316" spans="1:1" x14ac:dyDescent="0.25">
      <c r="A5316" t="s">
        <v>4384</v>
      </c>
    </row>
    <row r="5317" spans="1:1" x14ac:dyDescent="0.25">
      <c r="A5317" t="s">
        <v>892</v>
      </c>
    </row>
    <row r="5318" spans="1:1" x14ac:dyDescent="0.25">
      <c r="A5318" t="s">
        <v>5305</v>
      </c>
    </row>
    <row r="5319" spans="1:1" x14ac:dyDescent="0.25">
      <c r="A5319" t="s">
        <v>3679</v>
      </c>
    </row>
    <row r="5320" spans="1:1" x14ac:dyDescent="0.25">
      <c r="A5320" t="s">
        <v>5292</v>
      </c>
    </row>
    <row r="5321" spans="1:1" x14ac:dyDescent="0.25">
      <c r="A5321" t="s">
        <v>910</v>
      </c>
    </row>
    <row r="5322" spans="1:1" x14ac:dyDescent="0.25">
      <c r="A5322" t="s">
        <v>4076</v>
      </c>
    </row>
    <row r="5323" spans="1:1" x14ac:dyDescent="0.25">
      <c r="A5323" t="s">
        <v>5296</v>
      </c>
    </row>
    <row r="5324" spans="1:1" x14ac:dyDescent="0.25">
      <c r="A5324" t="s">
        <v>1250</v>
      </c>
    </row>
    <row r="5325" spans="1:1" x14ac:dyDescent="0.25">
      <c r="A5325" t="s">
        <v>909</v>
      </c>
    </row>
    <row r="5326" spans="1:1" x14ac:dyDescent="0.25">
      <c r="A5326" t="s">
        <v>5314</v>
      </c>
    </row>
    <row r="5327" spans="1:1" x14ac:dyDescent="0.25">
      <c r="A5327" t="s">
        <v>4922</v>
      </c>
    </row>
    <row r="5328" spans="1:1" x14ac:dyDescent="0.25">
      <c r="A5328" t="s">
        <v>5297</v>
      </c>
    </row>
    <row r="5329" spans="1:1" x14ac:dyDescent="0.25">
      <c r="A5329" t="s">
        <v>921</v>
      </c>
    </row>
    <row r="5330" spans="1:1" x14ac:dyDescent="0.25">
      <c r="A5330" t="s">
        <v>919</v>
      </c>
    </row>
    <row r="5331" spans="1:1" x14ac:dyDescent="0.25">
      <c r="A5331" t="s">
        <v>4923</v>
      </c>
    </row>
    <row r="5332" spans="1:1" x14ac:dyDescent="0.25">
      <c r="A5332" t="s">
        <v>3029</v>
      </c>
    </row>
    <row r="5333" spans="1:1" x14ac:dyDescent="0.25">
      <c r="A5333" t="s">
        <v>4373</v>
      </c>
    </row>
    <row r="5334" spans="1:1" x14ac:dyDescent="0.25">
      <c r="A5334" t="s">
        <v>3757</v>
      </c>
    </row>
    <row r="5335" spans="1:1" x14ac:dyDescent="0.25">
      <c r="A5335" t="s">
        <v>2960</v>
      </c>
    </row>
    <row r="5336" spans="1:1" x14ac:dyDescent="0.25">
      <c r="A5336" t="s">
        <v>2293</v>
      </c>
    </row>
    <row r="5337" spans="1:1" x14ac:dyDescent="0.25">
      <c r="A5337" t="s">
        <v>5063</v>
      </c>
    </row>
    <row r="5338" spans="1:1" x14ac:dyDescent="0.25">
      <c r="A5338" t="s">
        <v>916</v>
      </c>
    </row>
    <row r="5339" spans="1:1" x14ac:dyDescent="0.25">
      <c r="A5339" t="s">
        <v>3269</v>
      </c>
    </row>
    <row r="5340" spans="1:1" x14ac:dyDescent="0.25">
      <c r="A5340" t="s">
        <v>890</v>
      </c>
    </row>
    <row r="5341" spans="1:1" x14ac:dyDescent="0.25">
      <c r="A5341" t="s">
        <v>4671</v>
      </c>
    </row>
    <row r="5342" spans="1:1" x14ac:dyDescent="0.25">
      <c r="A5342" t="s">
        <v>907</v>
      </c>
    </row>
    <row r="5343" spans="1:1" x14ac:dyDescent="0.25">
      <c r="A5343" t="s">
        <v>945</v>
      </c>
    </row>
    <row r="5344" spans="1:1" x14ac:dyDescent="0.25">
      <c r="A5344" t="s">
        <v>4392</v>
      </c>
    </row>
    <row r="5345" spans="1:1" x14ac:dyDescent="0.25">
      <c r="A5345" t="s">
        <v>947</v>
      </c>
    </row>
    <row r="5346" spans="1:1" x14ac:dyDescent="0.25">
      <c r="A5346" t="s">
        <v>3513</v>
      </c>
    </row>
    <row r="5347" spans="1:1" x14ac:dyDescent="0.25">
      <c r="A5347" t="s">
        <v>4319</v>
      </c>
    </row>
    <row r="5348" spans="1:1" x14ac:dyDescent="0.25">
      <c r="A5348" t="s">
        <v>3677</v>
      </c>
    </row>
    <row r="5349" spans="1:1" x14ac:dyDescent="0.25">
      <c r="A5349" t="s">
        <v>908</v>
      </c>
    </row>
    <row r="5350" spans="1:1" x14ac:dyDescent="0.25">
      <c r="A5350" t="s">
        <v>922</v>
      </c>
    </row>
    <row r="5351" spans="1:1" x14ac:dyDescent="0.25">
      <c r="A5351" t="s">
        <v>902</v>
      </c>
    </row>
    <row r="5352" spans="1:1" x14ac:dyDescent="0.25">
      <c r="A5352" t="s">
        <v>3758</v>
      </c>
    </row>
    <row r="5353" spans="1:1" x14ac:dyDescent="0.25">
      <c r="A5353" t="s">
        <v>5694</v>
      </c>
    </row>
    <row r="5354" spans="1:1" x14ac:dyDescent="0.25">
      <c r="A5354" t="s">
        <v>5316</v>
      </c>
    </row>
    <row r="5355" spans="1:1" x14ac:dyDescent="0.25">
      <c r="A5355" t="s">
        <v>2295</v>
      </c>
    </row>
    <row r="5356" spans="1:1" x14ac:dyDescent="0.25">
      <c r="A5356" t="s">
        <v>899</v>
      </c>
    </row>
    <row r="5357" spans="1:1" x14ac:dyDescent="0.25">
      <c r="A5357" t="s">
        <v>901</v>
      </c>
    </row>
    <row r="5358" spans="1:1" x14ac:dyDescent="0.25">
      <c r="A5358" t="s">
        <v>4919</v>
      </c>
    </row>
    <row r="5359" spans="1:1" x14ac:dyDescent="0.25">
      <c r="A5359" t="s">
        <v>5304</v>
      </c>
    </row>
    <row r="5360" spans="1:1" x14ac:dyDescent="0.25">
      <c r="A5360" t="s">
        <v>4383</v>
      </c>
    </row>
    <row r="5361" spans="1:1" x14ac:dyDescent="0.25">
      <c r="A5361" t="s">
        <v>4921</v>
      </c>
    </row>
    <row r="5362" spans="1:1" x14ac:dyDescent="0.25">
      <c r="A5362" t="s">
        <v>5299</v>
      </c>
    </row>
    <row r="5363" spans="1:1" x14ac:dyDescent="0.25">
      <c r="A5363" t="s">
        <v>3759</v>
      </c>
    </row>
    <row r="5364" spans="1:1" x14ac:dyDescent="0.25">
      <c r="A5364" t="s">
        <v>5696</v>
      </c>
    </row>
    <row r="5365" spans="1:1" x14ac:dyDescent="0.25">
      <c r="A5365" t="s">
        <v>3681</v>
      </c>
    </row>
    <row r="5366" spans="1:1" x14ac:dyDescent="0.25">
      <c r="A5366" t="s">
        <v>4669</v>
      </c>
    </row>
    <row r="5367" spans="1:1" x14ac:dyDescent="0.25">
      <c r="A5367" t="s">
        <v>5104</v>
      </c>
    </row>
    <row r="5368" spans="1:1" x14ac:dyDescent="0.25">
      <c r="A5368" t="s">
        <v>2412</v>
      </c>
    </row>
    <row r="5369" spans="1:1" x14ac:dyDescent="0.25">
      <c r="A5369" t="s">
        <v>5913</v>
      </c>
    </row>
    <row r="5370" spans="1:1" x14ac:dyDescent="0.25">
      <c r="A5370" t="s">
        <v>5415</v>
      </c>
    </row>
    <row r="5371" spans="1:1" x14ac:dyDescent="0.25">
      <c r="A5371" t="s">
        <v>2754</v>
      </c>
    </row>
    <row r="5372" spans="1:1" x14ac:dyDescent="0.25">
      <c r="A5372" t="s">
        <v>3766</v>
      </c>
    </row>
    <row r="5373" spans="1:1" x14ac:dyDescent="0.25">
      <c r="A5373" t="s">
        <v>4199</v>
      </c>
    </row>
    <row r="5374" spans="1:1" x14ac:dyDescent="0.25">
      <c r="A5374" t="s">
        <v>2212</v>
      </c>
    </row>
    <row r="5375" spans="1:1" x14ac:dyDescent="0.25">
      <c r="A5375" t="s">
        <v>4886</v>
      </c>
    </row>
    <row r="5376" spans="1:1" x14ac:dyDescent="0.25">
      <c r="A5376" t="s">
        <v>4212</v>
      </c>
    </row>
    <row r="5377" spans="1:1" x14ac:dyDescent="0.25">
      <c r="A5377" t="s">
        <v>3502</v>
      </c>
    </row>
    <row r="5378" spans="1:1" x14ac:dyDescent="0.25">
      <c r="A5378" t="s">
        <v>2350</v>
      </c>
    </row>
    <row r="5379" spans="1:1" x14ac:dyDescent="0.25">
      <c r="A5379" t="s">
        <v>4490</v>
      </c>
    </row>
    <row r="5380" spans="1:1" x14ac:dyDescent="0.25">
      <c r="A5380" t="s">
        <v>2437</v>
      </c>
    </row>
    <row r="5381" spans="1:1" x14ac:dyDescent="0.25">
      <c r="A5381" t="s">
        <v>5767</v>
      </c>
    </row>
    <row r="5382" spans="1:1" x14ac:dyDescent="0.25">
      <c r="A5382" t="s">
        <v>2841</v>
      </c>
    </row>
    <row r="5383" spans="1:1" x14ac:dyDescent="0.25">
      <c r="A5383" t="s">
        <v>5923</v>
      </c>
    </row>
    <row r="5384" spans="1:1" x14ac:dyDescent="0.25">
      <c r="A5384" t="s">
        <v>5601</v>
      </c>
    </row>
    <row r="5385" spans="1:1" x14ac:dyDescent="0.25">
      <c r="A5385" t="s">
        <v>2837</v>
      </c>
    </row>
    <row r="5386" spans="1:1" x14ac:dyDescent="0.25">
      <c r="A5386" t="s">
        <v>5599</v>
      </c>
    </row>
    <row r="5387" spans="1:1" x14ac:dyDescent="0.25">
      <c r="A5387" t="s">
        <v>5172</v>
      </c>
    </row>
    <row r="5388" spans="1:1" x14ac:dyDescent="0.25">
      <c r="A5388" t="s">
        <v>5854</v>
      </c>
    </row>
    <row r="5389" spans="1:1" x14ac:dyDescent="0.25">
      <c r="A5389" t="s">
        <v>5853</v>
      </c>
    </row>
    <row r="5390" spans="1:1" x14ac:dyDescent="0.25">
      <c r="A5390" t="s">
        <v>1399</v>
      </c>
    </row>
    <row r="5391" spans="1:1" x14ac:dyDescent="0.25">
      <c r="A5391" t="s">
        <v>4417</v>
      </c>
    </row>
    <row r="5392" spans="1:1" x14ac:dyDescent="0.25">
      <c r="A5392" t="s">
        <v>3993</v>
      </c>
    </row>
    <row r="5393" spans="1:1" x14ac:dyDescent="0.25">
      <c r="A5393" t="s">
        <v>2280</v>
      </c>
    </row>
    <row r="5394" spans="1:1" x14ac:dyDescent="0.25">
      <c r="A5394" t="s">
        <v>5654</v>
      </c>
    </row>
    <row r="5395" spans="1:1" x14ac:dyDescent="0.25">
      <c r="A5395" t="s">
        <v>4324</v>
      </c>
    </row>
    <row r="5396" spans="1:1" x14ac:dyDescent="0.25">
      <c r="A5396" t="s">
        <v>4325</v>
      </c>
    </row>
    <row r="5397" spans="1:1" x14ac:dyDescent="0.25">
      <c r="A5397" t="s">
        <v>5581</v>
      </c>
    </row>
    <row r="5398" spans="1:1" x14ac:dyDescent="0.25">
      <c r="A5398" t="s">
        <v>5174</v>
      </c>
    </row>
    <row r="5399" spans="1:1" x14ac:dyDescent="0.25">
      <c r="A5399" t="s">
        <v>2269</v>
      </c>
    </row>
    <row r="5400" spans="1:1" x14ac:dyDescent="0.25">
      <c r="A5400" t="s">
        <v>5241</v>
      </c>
    </row>
    <row r="5401" spans="1:1" x14ac:dyDescent="0.25">
      <c r="A5401" t="s">
        <v>5855</v>
      </c>
    </row>
    <row r="5402" spans="1:1" x14ac:dyDescent="0.25">
      <c r="A5402" t="s">
        <v>1561</v>
      </c>
    </row>
    <row r="5403" spans="1:1" x14ac:dyDescent="0.25">
      <c r="A5403" t="s">
        <v>576</v>
      </c>
    </row>
    <row r="5404" spans="1:1" x14ac:dyDescent="0.25">
      <c r="A5404" t="s">
        <v>5173</v>
      </c>
    </row>
    <row r="5405" spans="1:1" x14ac:dyDescent="0.25">
      <c r="A5405" t="s">
        <v>3987</v>
      </c>
    </row>
    <row r="5406" spans="1:1" x14ac:dyDescent="0.25">
      <c r="A5406" t="s">
        <v>3994</v>
      </c>
    </row>
    <row r="5407" spans="1:1" x14ac:dyDescent="0.25">
      <c r="A5407" t="s">
        <v>3708</v>
      </c>
    </row>
    <row r="5408" spans="1:1" x14ac:dyDescent="0.25">
      <c r="A5408" t="s">
        <v>5656</v>
      </c>
    </row>
    <row r="5409" spans="1:1" x14ac:dyDescent="0.25">
      <c r="A5409" t="s">
        <v>2782</v>
      </c>
    </row>
    <row r="5410" spans="1:1" x14ac:dyDescent="0.25">
      <c r="A5410" t="s">
        <v>5171</v>
      </c>
    </row>
    <row r="5411" spans="1:1" x14ac:dyDescent="0.25">
      <c r="A5411" t="s">
        <v>2713</v>
      </c>
    </row>
    <row r="5412" spans="1:1" x14ac:dyDescent="0.25">
      <c r="A5412" t="s">
        <v>1400</v>
      </c>
    </row>
    <row r="5413" spans="1:1" x14ac:dyDescent="0.25">
      <c r="A5413" t="s">
        <v>2965</v>
      </c>
    </row>
    <row r="5414" spans="1:1" x14ac:dyDescent="0.25">
      <c r="A5414" t="s">
        <v>5788</v>
      </c>
    </row>
    <row r="5415" spans="1:1" x14ac:dyDescent="0.25">
      <c r="A5415" t="s">
        <v>3515</v>
      </c>
    </row>
    <row r="5416" spans="1:1" x14ac:dyDescent="0.25">
      <c r="A5416" t="s">
        <v>5484</v>
      </c>
    </row>
    <row r="5417" spans="1:1" x14ac:dyDescent="0.25">
      <c r="A5417" t="s">
        <v>2270</v>
      </c>
    </row>
    <row r="5418" spans="1:1" x14ac:dyDescent="0.25">
      <c r="A5418" t="s">
        <v>5661</v>
      </c>
    </row>
    <row r="5419" spans="1:1" x14ac:dyDescent="0.25">
      <c r="A5419" t="s">
        <v>1406</v>
      </c>
    </row>
    <row r="5420" spans="1:1" x14ac:dyDescent="0.25">
      <c r="A5420" t="s">
        <v>5485</v>
      </c>
    </row>
    <row r="5421" spans="1:1" x14ac:dyDescent="0.25">
      <c r="A5421" t="s">
        <v>3709</v>
      </c>
    </row>
    <row r="5422" spans="1:1" x14ac:dyDescent="0.25">
      <c r="A5422" t="s">
        <v>5312</v>
      </c>
    </row>
    <row r="5423" spans="1:1" x14ac:dyDescent="0.25">
      <c r="A5423" t="s">
        <v>3988</v>
      </c>
    </row>
    <row r="5424" spans="1:1" x14ac:dyDescent="0.25">
      <c r="A5424" t="s">
        <v>2272</v>
      </c>
    </row>
    <row r="5425" spans="1:1" x14ac:dyDescent="0.25">
      <c r="A5425" t="s">
        <v>1352</v>
      </c>
    </row>
    <row r="5426" spans="1:1" x14ac:dyDescent="0.25">
      <c r="A5426" t="s">
        <v>4721</v>
      </c>
    </row>
    <row r="5427" spans="1:1" x14ac:dyDescent="0.25">
      <c r="A5427" t="s">
        <v>1408</v>
      </c>
    </row>
    <row r="5428" spans="1:1" x14ac:dyDescent="0.25">
      <c r="A5428" t="s">
        <v>1562</v>
      </c>
    </row>
    <row r="5429" spans="1:1" x14ac:dyDescent="0.25">
      <c r="A5429" t="s">
        <v>4326</v>
      </c>
    </row>
    <row r="5430" spans="1:1" x14ac:dyDescent="0.25">
      <c r="A5430" t="s">
        <v>1405</v>
      </c>
    </row>
    <row r="5431" spans="1:1" x14ac:dyDescent="0.25">
      <c r="A5431" t="s">
        <v>1407</v>
      </c>
    </row>
    <row r="5432" spans="1:1" x14ac:dyDescent="0.25">
      <c r="A5432" t="s">
        <v>4416</v>
      </c>
    </row>
    <row r="5433" spans="1:1" x14ac:dyDescent="0.25">
      <c r="A5433" t="s">
        <v>5787</v>
      </c>
    </row>
    <row r="5434" spans="1:1" x14ac:dyDescent="0.25">
      <c r="A5434" t="s">
        <v>5170</v>
      </c>
    </row>
    <row r="5435" spans="1:1" x14ac:dyDescent="0.25">
      <c r="A5435" t="s">
        <v>2168</v>
      </c>
    </row>
    <row r="5436" spans="1:1" x14ac:dyDescent="0.25">
      <c r="A5436" t="s">
        <v>2327</v>
      </c>
    </row>
    <row r="5437" spans="1:1" x14ac:dyDescent="0.25">
      <c r="A5437" t="s">
        <v>5812</v>
      </c>
    </row>
    <row r="5438" spans="1:1" x14ac:dyDescent="0.25">
      <c r="A5438" t="s">
        <v>1959</v>
      </c>
    </row>
    <row r="5439" spans="1:1" x14ac:dyDescent="0.25">
      <c r="A5439" t="s">
        <v>1880</v>
      </c>
    </row>
    <row r="5440" spans="1:1" x14ac:dyDescent="0.25">
      <c r="A5440" t="s">
        <v>4741</v>
      </c>
    </row>
    <row r="5441" spans="1:1" x14ac:dyDescent="0.25">
      <c r="A5441" t="s">
        <v>1429</v>
      </c>
    </row>
    <row r="5442" spans="1:1" x14ac:dyDescent="0.25">
      <c r="A5442" t="s">
        <v>5416</v>
      </c>
    </row>
    <row r="5443" spans="1:1" x14ac:dyDescent="0.25">
      <c r="A5443" t="s">
        <v>4318</v>
      </c>
    </row>
    <row r="5444" spans="1:1" x14ac:dyDescent="0.25">
      <c r="A5444" t="s">
        <v>5791</v>
      </c>
    </row>
    <row r="5445" spans="1:1" x14ac:dyDescent="0.25">
      <c r="A5445" t="s">
        <v>1821</v>
      </c>
    </row>
    <row r="5446" spans="1:1" x14ac:dyDescent="0.25">
      <c r="A5446" t="s">
        <v>4740</v>
      </c>
    </row>
    <row r="5447" spans="1:1" x14ac:dyDescent="0.25">
      <c r="A5447" t="s">
        <v>1968</v>
      </c>
    </row>
    <row r="5448" spans="1:1" x14ac:dyDescent="0.25">
      <c r="A5448" t="s">
        <v>1583</v>
      </c>
    </row>
    <row r="5449" spans="1:1" x14ac:dyDescent="0.25">
      <c r="A5449" t="s">
        <v>3629</v>
      </c>
    </row>
    <row r="5450" spans="1:1" x14ac:dyDescent="0.25">
      <c r="A5450" t="s">
        <v>1296</v>
      </c>
    </row>
    <row r="5451" spans="1:1" x14ac:dyDescent="0.25">
      <c r="A5451" t="s">
        <v>1881</v>
      </c>
    </row>
    <row r="5452" spans="1:1" x14ac:dyDescent="0.25">
      <c r="A5452" t="s">
        <v>769</v>
      </c>
    </row>
    <row r="5453" spans="1:1" x14ac:dyDescent="0.25">
      <c r="A5453" t="s">
        <v>5378</v>
      </c>
    </row>
    <row r="5454" spans="1:1" x14ac:dyDescent="0.25">
      <c r="A5454" t="s">
        <v>5397</v>
      </c>
    </row>
    <row r="5455" spans="1:1" x14ac:dyDescent="0.25">
      <c r="A5455" t="s">
        <v>4651</v>
      </c>
    </row>
    <row r="5456" spans="1:1" x14ac:dyDescent="0.25">
      <c r="A5456" t="s">
        <v>4735</v>
      </c>
    </row>
    <row r="5457" spans="1:1" x14ac:dyDescent="0.25">
      <c r="A5457" t="s">
        <v>4409</v>
      </c>
    </row>
    <row r="5458" spans="1:1" x14ac:dyDescent="0.25">
      <c r="A5458" t="s">
        <v>5386</v>
      </c>
    </row>
    <row r="5459" spans="1:1" x14ac:dyDescent="0.25">
      <c r="A5459" t="s">
        <v>5793</v>
      </c>
    </row>
    <row r="5460" spans="1:1" x14ac:dyDescent="0.25">
      <c r="A5460" t="s">
        <v>4650</v>
      </c>
    </row>
    <row r="5461" spans="1:1" x14ac:dyDescent="0.25">
      <c r="A5461" t="s">
        <v>3630</v>
      </c>
    </row>
    <row r="5462" spans="1:1" x14ac:dyDescent="0.25">
      <c r="A5462" t="s">
        <v>4760</v>
      </c>
    </row>
    <row r="5463" spans="1:1" x14ac:dyDescent="0.25">
      <c r="A5463" t="s">
        <v>1955</v>
      </c>
    </row>
    <row r="5464" spans="1:1" x14ac:dyDescent="0.25">
      <c r="A5464" t="s">
        <v>5374</v>
      </c>
    </row>
    <row r="5465" spans="1:1" x14ac:dyDescent="0.25">
      <c r="A5465" t="s">
        <v>1140</v>
      </c>
    </row>
    <row r="5466" spans="1:1" x14ac:dyDescent="0.25">
      <c r="A5466" t="s">
        <v>1418</v>
      </c>
    </row>
    <row r="5467" spans="1:1" x14ac:dyDescent="0.25">
      <c r="A5467" t="s">
        <v>4426</v>
      </c>
    </row>
    <row r="5468" spans="1:1" x14ac:dyDescent="0.25">
      <c r="A5468" t="s">
        <v>3627</v>
      </c>
    </row>
    <row r="5469" spans="1:1" x14ac:dyDescent="0.25">
      <c r="A5469" t="s">
        <v>1413</v>
      </c>
    </row>
    <row r="5470" spans="1:1" x14ac:dyDescent="0.25">
      <c r="A5470" t="s">
        <v>83</v>
      </c>
    </row>
    <row r="5471" spans="1:1" x14ac:dyDescent="0.25">
      <c r="A5471" t="s">
        <v>4750</v>
      </c>
    </row>
    <row r="5472" spans="1:1" x14ac:dyDescent="0.25">
      <c r="A5472" t="s">
        <v>5816</v>
      </c>
    </row>
    <row r="5473" spans="1:1" x14ac:dyDescent="0.25">
      <c r="A5473" t="s">
        <v>1572</v>
      </c>
    </row>
    <row r="5474" spans="1:1" x14ac:dyDescent="0.25">
      <c r="A5474" t="s">
        <v>1302</v>
      </c>
    </row>
    <row r="5475" spans="1:1" x14ac:dyDescent="0.25">
      <c r="A5475" t="s">
        <v>5794</v>
      </c>
    </row>
    <row r="5476" spans="1:1" x14ac:dyDescent="0.25">
      <c r="A5476" t="s">
        <v>4654</v>
      </c>
    </row>
    <row r="5477" spans="1:1" x14ac:dyDescent="0.25">
      <c r="A5477" t="s">
        <v>92</v>
      </c>
    </row>
    <row r="5478" spans="1:1" x14ac:dyDescent="0.25">
      <c r="A5478" t="s">
        <v>4156</v>
      </c>
    </row>
    <row r="5479" spans="1:1" x14ac:dyDescent="0.25">
      <c r="A5479" t="s">
        <v>1888</v>
      </c>
    </row>
    <row r="5480" spans="1:1" x14ac:dyDescent="0.25">
      <c r="A5480" t="s">
        <v>4410</v>
      </c>
    </row>
    <row r="5481" spans="1:1" x14ac:dyDescent="0.25">
      <c r="A5481" t="s">
        <v>1594</v>
      </c>
    </row>
    <row r="5482" spans="1:1" x14ac:dyDescent="0.25">
      <c r="A5482" t="s">
        <v>5277</v>
      </c>
    </row>
    <row r="5483" spans="1:1" x14ac:dyDescent="0.25">
      <c r="A5483" t="s">
        <v>1832</v>
      </c>
    </row>
    <row r="5484" spans="1:1" x14ac:dyDescent="0.25">
      <c r="A5484" t="s">
        <v>1141</v>
      </c>
    </row>
    <row r="5485" spans="1:1" x14ac:dyDescent="0.25">
      <c r="A5485" t="s">
        <v>1820</v>
      </c>
    </row>
    <row r="5486" spans="1:1" x14ac:dyDescent="0.25">
      <c r="A5486" t="s">
        <v>4120</v>
      </c>
    </row>
    <row r="5487" spans="1:1" x14ac:dyDescent="0.25">
      <c r="A5487" t="s">
        <v>4752</v>
      </c>
    </row>
    <row r="5488" spans="1:1" x14ac:dyDescent="0.25">
      <c r="A5488" t="s">
        <v>1809</v>
      </c>
    </row>
    <row r="5489" spans="1:1" x14ac:dyDescent="0.25">
      <c r="A5489" t="s">
        <v>1947</v>
      </c>
    </row>
    <row r="5490" spans="1:1" x14ac:dyDescent="0.25">
      <c r="A5490" t="s">
        <v>5640</v>
      </c>
    </row>
    <row r="5491" spans="1:1" x14ac:dyDescent="0.25">
      <c r="A5491" t="s">
        <v>1593</v>
      </c>
    </row>
    <row r="5492" spans="1:1" x14ac:dyDescent="0.25">
      <c r="A5492" t="s">
        <v>1585</v>
      </c>
    </row>
    <row r="5493" spans="1:1" x14ac:dyDescent="0.25">
      <c r="A5493" t="s">
        <v>873</v>
      </c>
    </row>
    <row r="5494" spans="1:1" x14ac:dyDescent="0.25">
      <c r="A5494" t="s">
        <v>56</v>
      </c>
    </row>
    <row r="5495" spans="1:1" x14ac:dyDescent="0.25">
      <c r="A5495" t="s">
        <v>1597</v>
      </c>
    </row>
    <row r="5496" spans="1:1" x14ac:dyDescent="0.25">
      <c r="A5496" t="s">
        <v>1611</v>
      </c>
    </row>
    <row r="5497" spans="1:1" x14ac:dyDescent="0.25">
      <c r="A5497" t="s">
        <v>82</v>
      </c>
    </row>
    <row r="5498" spans="1:1" x14ac:dyDescent="0.25">
      <c r="A5498" t="s">
        <v>4118</v>
      </c>
    </row>
    <row r="5499" spans="1:1" x14ac:dyDescent="0.25">
      <c r="A5499" t="s">
        <v>5795</v>
      </c>
    </row>
    <row r="5500" spans="1:1" x14ac:dyDescent="0.25">
      <c r="A5500" t="s">
        <v>184</v>
      </c>
    </row>
    <row r="5501" spans="1:1" x14ac:dyDescent="0.25">
      <c r="A5501" t="s">
        <v>4427</v>
      </c>
    </row>
    <row r="5502" spans="1:1" x14ac:dyDescent="0.25">
      <c r="A5502" t="s">
        <v>1420</v>
      </c>
    </row>
    <row r="5503" spans="1:1" x14ac:dyDescent="0.25">
      <c r="A5503" t="s">
        <v>1353</v>
      </c>
    </row>
    <row r="5504" spans="1:1" x14ac:dyDescent="0.25">
      <c r="A5504" t="s">
        <v>4371</v>
      </c>
    </row>
    <row r="5505" spans="1:1" x14ac:dyDescent="0.25">
      <c r="A5505" t="s">
        <v>1967</v>
      </c>
    </row>
    <row r="5506" spans="1:1" x14ac:dyDescent="0.25">
      <c r="A5506" t="s">
        <v>4422</v>
      </c>
    </row>
    <row r="5507" spans="1:1" x14ac:dyDescent="0.25">
      <c r="A5507" t="s">
        <v>5744</v>
      </c>
    </row>
    <row r="5508" spans="1:1" x14ac:dyDescent="0.25">
      <c r="A5508" t="s">
        <v>4744</v>
      </c>
    </row>
    <row r="5509" spans="1:1" x14ac:dyDescent="0.25">
      <c r="A5509" t="s">
        <v>3654</v>
      </c>
    </row>
    <row r="5510" spans="1:1" x14ac:dyDescent="0.25">
      <c r="A5510" t="s">
        <v>174</v>
      </c>
    </row>
    <row r="5511" spans="1:1" x14ac:dyDescent="0.25">
      <c r="A5511" t="s">
        <v>5638</v>
      </c>
    </row>
    <row r="5512" spans="1:1" x14ac:dyDescent="0.25">
      <c r="A5512" t="s">
        <v>5635</v>
      </c>
    </row>
    <row r="5513" spans="1:1" x14ac:dyDescent="0.25">
      <c r="A5513" t="s">
        <v>1610</v>
      </c>
    </row>
    <row r="5514" spans="1:1" x14ac:dyDescent="0.25">
      <c r="A5514" t="s">
        <v>3650</v>
      </c>
    </row>
    <row r="5515" spans="1:1" x14ac:dyDescent="0.25">
      <c r="A5515" t="s">
        <v>1598</v>
      </c>
    </row>
    <row r="5516" spans="1:1" x14ac:dyDescent="0.25">
      <c r="A5516" t="s">
        <v>4162</v>
      </c>
    </row>
    <row r="5517" spans="1:1" x14ac:dyDescent="0.25">
      <c r="A5517" t="s">
        <v>165</v>
      </c>
    </row>
    <row r="5518" spans="1:1" x14ac:dyDescent="0.25">
      <c r="A5518" t="s">
        <v>5810</v>
      </c>
    </row>
    <row r="5519" spans="1:1" x14ac:dyDescent="0.25">
      <c r="A5519" t="s">
        <v>4406</v>
      </c>
    </row>
    <row r="5520" spans="1:1" x14ac:dyDescent="0.25">
      <c r="A5520" t="s">
        <v>1378</v>
      </c>
    </row>
    <row r="5521" spans="1:1" x14ac:dyDescent="0.25">
      <c r="A5521" t="s">
        <v>1970</v>
      </c>
    </row>
    <row r="5522" spans="1:1" x14ac:dyDescent="0.25">
      <c r="A5522" t="s">
        <v>4423</v>
      </c>
    </row>
    <row r="5523" spans="1:1" x14ac:dyDescent="0.25">
      <c r="A5523" t="s">
        <v>1415</v>
      </c>
    </row>
    <row r="5524" spans="1:1" x14ac:dyDescent="0.25">
      <c r="A5524" t="s">
        <v>199</v>
      </c>
    </row>
    <row r="5525" spans="1:1" x14ac:dyDescent="0.25">
      <c r="A5525" t="s">
        <v>122</v>
      </c>
    </row>
    <row r="5526" spans="1:1" x14ac:dyDescent="0.25">
      <c r="A5526" t="s">
        <v>1961</v>
      </c>
    </row>
    <row r="5527" spans="1:1" x14ac:dyDescent="0.25">
      <c r="A5527" t="s">
        <v>3635</v>
      </c>
    </row>
    <row r="5528" spans="1:1" x14ac:dyDescent="0.25">
      <c r="A5528" t="s">
        <v>3636</v>
      </c>
    </row>
    <row r="5529" spans="1:1" x14ac:dyDescent="0.25">
      <c r="A5529" t="s">
        <v>1831</v>
      </c>
    </row>
    <row r="5530" spans="1:1" x14ac:dyDescent="0.25">
      <c r="A5530" t="s">
        <v>157</v>
      </c>
    </row>
    <row r="5531" spans="1:1" x14ac:dyDescent="0.25">
      <c r="A5531" t="s">
        <v>4163</v>
      </c>
    </row>
    <row r="5532" spans="1:1" x14ac:dyDescent="0.25">
      <c r="A5532" t="s">
        <v>1827</v>
      </c>
    </row>
    <row r="5533" spans="1:1" x14ac:dyDescent="0.25">
      <c r="A5533" t="s">
        <v>109</v>
      </c>
    </row>
    <row r="5534" spans="1:1" x14ac:dyDescent="0.25">
      <c r="A5534" t="s">
        <v>3754</v>
      </c>
    </row>
    <row r="5535" spans="1:1" x14ac:dyDescent="0.25">
      <c r="A5535" t="s">
        <v>3619</v>
      </c>
    </row>
    <row r="5536" spans="1:1" x14ac:dyDescent="0.25">
      <c r="A5536" t="s">
        <v>1416</v>
      </c>
    </row>
    <row r="5537" spans="1:1" x14ac:dyDescent="0.25">
      <c r="A5537" t="s">
        <v>1412</v>
      </c>
    </row>
    <row r="5538" spans="1:1" x14ac:dyDescent="0.25">
      <c r="A5538" t="s">
        <v>5714</v>
      </c>
    </row>
    <row r="5539" spans="1:1" x14ac:dyDescent="0.25">
      <c r="A5539" t="s">
        <v>70</v>
      </c>
    </row>
    <row r="5540" spans="1:1" x14ac:dyDescent="0.25">
      <c r="A5540" t="s">
        <v>4182</v>
      </c>
    </row>
    <row r="5541" spans="1:1" x14ac:dyDescent="0.25">
      <c r="A5541" t="s">
        <v>4122</v>
      </c>
    </row>
    <row r="5542" spans="1:1" x14ac:dyDescent="0.25">
      <c r="A5542" t="s">
        <v>4743</v>
      </c>
    </row>
    <row r="5543" spans="1:1" x14ac:dyDescent="0.25">
      <c r="A5543" t="s">
        <v>3752</v>
      </c>
    </row>
    <row r="5544" spans="1:1" x14ac:dyDescent="0.25">
      <c r="A5544" t="s">
        <v>1986</v>
      </c>
    </row>
    <row r="5545" spans="1:1" x14ac:dyDescent="0.25">
      <c r="A5545" t="s">
        <v>1355</v>
      </c>
    </row>
    <row r="5546" spans="1:1" x14ac:dyDescent="0.25">
      <c r="A5546" t="s">
        <v>1987</v>
      </c>
    </row>
    <row r="5547" spans="1:1" x14ac:dyDescent="0.25">
      <c r="A5547" t="s">
        <v>5639</v>
      </c>
    </row>
    <row r="5548" spans="1:1" x14ac:dyDescent="0.25">
      <c r="A5548" t="s">
        <v>4421</v>
      </c>
    </row>
    <row r="5549" spans="1:1" x14ac:dyDescent="0.25">
      <c r="A5549" t="s">
        <v>5024</v>
      </c>
    </row>
    <row r="5550" spans="1:1" x14ac:dyDescent="0.25">
      <c r="A5550" t="s">
        <v>1377</v>
      </c>
    </row>
    <row r="5551" spans="1:1" x14ac:dyDescent="0.25">
      <c r="A5551" t="s">
        <v>3332</v>
      </c>
    </row>
    <row r="5552" spans="1:1" x14ac:dyDescent="0.25">
      <c r="A5552" t="s">
        <v>3334</v>
      </c>
    </row>
    <row r="5553" spans="1:1" x14ac:dyDescent="0.25">
      <c r="A5553" t="s">
        <v>1884</v>
      </c>
    </row>
    <row r="5554" spans="1:1" x14ac:dyDescent="0.25">
      <c r="A5554" t="s">
        <v>5379</v>
      </c>
    </row>
    <row r="5555" spans="1:1" x14ac:dyDescent="0.25">
      <c r="A5555" t="s">
        <v>1841</v>
      </c>
    </row>
    <row r="5556" spans="1:1" x14ac:dyDescent="0.25">
      <c r="A5556" t="s">
        <v>4155</v>
      </c>
    </row>
    <row r="5557" spans="1:1" x14ac:dyDescent="0.25">
      <c r="A5557" t="s">
        <v>1846</v>
      </c>
    </row>
    <row r="5558" spans="1:1" x14ac:dyDescent="0.25">
      <c r="A5558" t="s">
        <v>1828</v>
      </c>
    </row>
    <row r="5559" spans="1:1" x14ac:dyDescent="0.25">
      <c r="A5559" t="s">
        <v>233</v>
      </c>
    </row>
    <row r="5560" spans="1:1" x14ac:dyDescent="0.25">
      <c r="A5560" t="s">
        <v>1453</v>
      </c>
    </row>
    <row r="5561" spans="1:1" x14ac:dyDescent="0.25">
      <c r="A5561" t="s">
        <v>4407</v>
      </c>
    </row>
    <row r="5562" spans="1:1" x14ac:dyDescent="0.25">
      <c r="A5562" t="s">
        <v>89</v>
      </c>
    </row>
    <row r="5563" spans="1:1" x14ac:dyDescent="0.25">
      <c r="A5563" t="s">
        <v>1829</v>
      </c>
    </row>
    <row r="5564" spans="1:1" x14ac:dyDescent="0.25">
      <c r="A5564" t="s">
        <v>1840</v>
      </c>
    </row>
    <row r="5565" spans="1:1" x14ac:dyDescent="0.25">
      <c r="A5565" t="s">
        <v>1808</v>
      </c>
    </row>
    <row r="5566" spans="1:1" x14ac:dyDescent="0.25">
      <c r="A5566" t="s">
        <v>4157</v>
      </c>
    </row>
    <row r="5567" spans="1:1" x14ac:dyDescent="0.25">
      <c r="A5567" t="s">
        <v>5021</v>
      </c>
    </row>
    <row r="5568" spans="1:1" x14ac:dyDescent="0.25">
      <c r="A5568" t="s">
        <v>5417</v>
      </c>
    </row>
    <row r="5569" spans="1:1" x14ac:dyDescent="0.25">
      <c r="A5569" t="s">
        <v>3347</v>
      </c>
    </row>
    <row r="5570" spans="1:1" x14ac:dyDescent="0.25">
      <c r="A5570" t="s">
        <v>1988</v>
      </c>
    </row>
    <row r="5571" spans="1:1" x14ac:dyDescent="0.25">
      <c r="A5571" t="s">
        <v>4176</v>
      </c>
    </row>
    <row r="5572" spans="1:1" x14ac:dyDescent="0.25">
      <c r="A5572" t="s">
        <v>1956</v>
      </c>
    </row>
    <row r="5573" spans="1:1" x14ac:dyDescent="0.25">
      <c r="A5573" t="s">
        <v>765</v>
      </c>
    </row>
    <row r="5574" spans="1:1" x14ac:dyDescent="0.25">
      <c r="A5574" t="s">
        <v>74</v>
      </c>
    </row>
    <row r="5575" spans="1:1" x14ac:dyDescent="0.25">
      <c r="A5575" t="s">
        <v>1889</v>
      </c>
    </row>
    <row r="5576" spans="1:1" x14ac:dyDescent="0.25">
      <c r="A5576" t="s">
        <v>4164</v>
      </c>
    </row>
    <row r="5577" spans="1:1" x14ac:dyDescent="0.25">
      <c r="A5577" t="s">
        <v>5370</v>
      </c>
    </row>
    <row r="5578" spans="1:1" x14ac:dyDescent="0.25">
      <c r="A5578" t="s">
        <v>4121</v>
      </c>
    </row>
    <row r="5579" spans="1:1" x14ac:dyDescent="0.25">
      <c r="A5579" t="s">
        <v>4724</v>
      </c>
    </row>
    <row r="5580" spans="1:1" x14ac:dyDescent="0.25">
      <c r="A5580" t="s">
        <v>4722</v>
      </c>
    </row>
    <row r="5581" spans="1:1" x14ac:dyDescent="0.25">
      <c r="A5581" t="s">
        <v>5349</v>
      </c>
    </row>
    <row r="5582" spans="1:1" x14ac:dyDescent="0.25">
      <c r="A5582" t="s">
        <v>153</v>
      </c>
    </row>
    <row r="5583" spans="1:1" x14ac:dyDescent="0.25">
      <c r="A5583" t="s">
        <v>1973</v>
      </c>
    </row>
    <row r="5584" spans="1:1" x14ac:dyDescent="0.25">
      <c r="A5584" t="s">
        <v>1989</v>
      </c>
    </row>
    <row r="5585" spans="1:1" x14ac:dyDescent="0.25">
      <c r="A5585" t="s">
        <v>3756</v>
      </c>
    </row>
    <row r="5586" spans="1:1" x14ac:dyDescent="0.25">
      <c r="A5586" t="s">
        <v>4424</v>
      </c>
    </row>
    <row r="5587" spans="1:1" x14ac:dyDescent="0.25">
      <c r="A5587" t="s">
        <v>5395</v>
      </c>
    </row>
    <row r="5588" spans="1:1" x14ac:dyDescent="0.25">
      <c r="A5588" t="s">
        <v>1613</v>
      </c>
    </row>
    <row r="5589" spans="1:1" x14ac:dyDescent="0.25">
      <c r="A5589" t="s">
        <v>1563</v>
      </c>
    </row>
    <row r="5590" spans="1:1" x14ac:dyDescent="0.25">
      <c r="A5590" t="s">
        <v>1356</v>
      </c>
    </row>
    <row r="5591" spans="1:1" x14ac:dyDescent="0.25">
      <c r="A5591" t="s">
        <v>5369</v>
      </c>
    </row>
    <row r="5592" spans="1:1" x14ac:dyDescent="0.25">
      <c r="A5592" t="s">
        <v>1883</v>
      </c>
    </row>
    <row r="5593" spans="1:1" x14ac:dyDescent="0.25">
      <c r="A5593" t="s">
        <v>1755</v>
      </c>
    </row>
    <row r="5594" spans="1:1" x14ac:dyDescent="0.25">
      <c r="A5594" t="s">
        <v>5818</v>
      </c>
    </row>
    <row r="5595" spans="1:1" x14ac:dyDescent="0.25">
      <c r="A5595" t="s">
        <v>1826</v>
      </c>
    </row>
    <row r="5596" spans="1:1" x14ac:dyDescent="0.25">
      <c r="A5596" t="s">
        <v>4160</v>
      </c>
    </row>
    <row r="5597" spans="1:1" x14ac:dyDescent="0.25">
      <c r="A5597" t="s">
        <v>4159</v>
      </c>
    </row>
    <row r="5598" spans="1:1" x14ac:dyDescent="0.25">
      <c r="A5598" t="s">
        <v>1837</v>
      </c>
    </row>
    <row r="5599" spans="1:1" x14ac:dyDescent="0.25">
      <c r="A5599" t="s">
        <v>4158</v>
      </c>
    </row>
    <row r="5600" spans="1:1" x14ac:dyDescent="0.25">
      <c r="A5600" t="s">
        <v>1844</v>
      </c>
    </row>
    <row r="5601" spans="1:1" x14ac:dyDescent="0.25">
      <c r="A5601" t="s">
        <v>3365</v>
      </c>
    </row>
    <row r="5602" spans="1:1" x14ac:dyDescent="0.25">
      <c r="A5602" t="s">
        <v>1440</v>
      </c>
    </row>
    <row r="5603" spans="1:1" x14ac:dyDescent="0.25">
      <c r="A5603" t="s">
        <v>5686</v>
      </c>
    </row>
    <row r="5604" spans="1:1" x14ac:dyDescent="0.25">
      <c r="A5604" t="s">
        <v>2122</v>
      </c>
    </row>
    <row r="5605" spans="1:1" x14ac:dyDescent="0.25">
      <c r="A5605" t="s">
        <v>1417</v>
      </c>
    </row>
    <row r="5606" spans="1:1" x14ac:dyDescent="0.25">
      <c r="A5606" t="s">
        <v>4124</v>
      </c>
    </row>
    <row r="5607" spans="1:1" x14ac:dyDescent="0.25">
      <c r="A5607" t="s">
        <v>2876</v>
      </c>
    </row>
    <row r="5608" spans="1:1" x14ac:dyDescent="0.25">
      <c r="A5608" t="s">
        <v>5607</v>
      </c>
    </row>
    <row r="5609" spans="1:1" x14ac:dyDescent="0.25">
      <c r="A5609" t="s">
        <v>5931</v>
      </c>
    </row>
    <row r="5610" spans="1:1" x14ac:dyDescent="0.25">
      <c r="A5610" t="s">
        <v>5483</v>
      </c>
    </row>
    <row r="5611" spans="1:1" x14ac:dyDescent="0.25">
      <c r="A5611" t="s">
        <v>5108</v>
      </c>
    </row>
    <row r="5612" spans="1:1" x14ac:dyDescent="0.25">
      <c r="A5612" t="s">
        <v>5532</v>
      </c>
    </row>
    <row r="5613" spans="1:1" x14ac:dyDescent="0.25">
      <c r="A5613" t="s">
        <v>5533</v>
      </c>
    </row>
    <row r="5614" spans="1:1" x14ac:dyDescent="0.25">
      <c r="A5614" t="s">
        <v>5525</v>
      </c>
    </row>
    <row r="5615" spans="1:1" x14ac:dyDescent="0.25">
      <c r="A5615" t="s">
        <v>5526</v>
      </c>
    </row>
    <row r="5616" spans="1:1" x14ac:dyDescent="0.25">
      <c r="A5616" t="s">
        <v>1363</v>
      </c>
    </row>
    <row r="5617" spans="1:1" x14ac:dyDescent="0.25">
      <c r="A5617" t="s">
        <v>4346</v>
      </c>
    </row>
    <row r="5618" spans="1:1" x14ac:dyDescent="0.25">
      <c r="A5618" t="s">
        <v>4354</v>
      </c>
    </row>
    <row r="5619" spans="1:1" x14ac:dyDescent="0.25">
      <c r="A5619" t="s">
        <v>4058</v>
      </c>
    </row>
    <row r="5620" spans="1:1" x14ac:dyDescent="0.25">
      <c r="A5620" t="s">
        <v>4063</v>
      </c>
    </row>
    <row r="5621" spans="1:1" x14ac:dyDescent="0.25">
      <c r="A5621" t="s">
        <v>4356</v>
      </c>
    </row>
    <row r="5622" spans="1:1" x14ac:dyDescent="0.25">
      <c r="A5622" t="s">
        <v>1154</v>
      </c>
    </row>
    <row r="5623" spans="1:1" x14ac:dyDescent="0.25">
      <c r="A5623" t="s">
        <v>4213</v>
      </c>
    </row>
    <row r="5624" spans="1:1" x14ac:dyDescent="0.25">
      <c r="A5624" t="s">
        <v>1149</v>
      </c>
    </row>
    <row r="5625" spans="1:1" x14ac:dyDescent="0.25">
      <c r="A5625" t="s">
        <v>2910</v>
      </c>
    </row>
    <row r="5626" spans="1:1" x14ac:dyDescent="0.25">
      <c r="A5626" t="s">
        <v>4842</v>
      </c>
    </row>
    <row r="5627" spans="1:1" x14ac:dyDescent="0.25">
      <c r="A5627" t="s">
        <v>4431</v>
      </c>
    </row>
    <row r="5628" spans="1:1" x14ac:dyDescent="0.25">
      <c r="A5628" t="s">
        <v>1153</v>
      </c>
    </row>
    <row r="5629" spans="1:1" x14ac:dyDescent="0.25">
      <c r="A5629" t="s">
        <v>5530</v>
      </c>
    </row>
    <row r="5630" spans="1:1" x14ac:dyDescent="0.25">
      <c r="A5630" t="s">
        <v>1150</v>
      </c>
    </row>
    <row r="5631" spans="1:1" x14ac:dyDescent="0.25">
      <c r="A5631" t="s">
        <v>4348</v>
      </c>
    </row>
    <row r="5632" spans="1:1" x14ac:dyDescent="0.25">
      <c r="A5632" t="s">
        <v>4347</v>
      </c>
    </row>
    <row r="5633" spans="1:1" x14ac:dyDescent="0.25">
      <c r="A5633" t="s">
        <v>1151</v>
      </c>
    </row>
    <row r="5634" spans="1:1" x14ac:dyDescent="0.25">
      <c r="A5634" t="s">
        <v>1570</v>
      </c>
    </row>
    <row r="5635" spans="1:1" x14ac:dyDescent="0.25">
      <c r="A5635" t="s">
        <v>4222</v>
      </c>
    </row>
    <row r="5636" spans="1:1" x14ac:dyDescent="0.25">
      <c r="A5636" t="s">
        <v>4221</v>
      </c>
    </row>
    <row r="5637" spans="1:1" x14ac:dyDescent="0.25">
      <c r="A5637" t="s">
        <v>4840</v>
      </c>
    </row>
    <row r="5638" spans="1:1" x14ac:dyDescent="0.25">
      <c r="A5638" t="s">
        <v>5867</v>
      </c>
    </row>
    <row r="5639" spans="1:1" x14ac:dyDescent="0.25">
      <c r="A5639" t="s">
        <v>5521</v>
      </c>
    </row>
    <row r="5640" spans="1:1" x14ac:dyDescent="0.25">
      <c r="A5640" t="s">
        <v>5535</v>
      </c>
    </row>
    <row r="5641" spans="1:1" x14ac:dyDescent="0.25">
      <c r="A5641" t="s">
        <v>1152</v>
      </c>
    </row>
    <row r="5642" spans="1:1" x14ac:dyDescent="0.25">
      <c r="A5642" t="s">
        <v>5534</v>
      </c>
    </row>
    <row r="5643" spans="1:1" x14ac:dyDescent="0.25">
      <c r="A5643" t="s">
        <v>5522</v>
      </c>
    </row>
    <row r="5644" spans="1:1" x14ac:dyDescent="0.25">
      <c r="A5644" t="s">
        <v>4217</v>
      </c>
    </row>
    <row r="5645" spans="1:1" x14ac:dyDescent="0.25">
      <c r="A5645" t="s">
        <v>4333</v>
      </c>
    </row>
    <row r="5646" spans="1:1" x14ac:dyDescent="0.25">
      <c r="A5646" t="s">
        <v>1135</v>
      </c>
    </row>
    <row r="5647" spans="1:1" x14ac:dyDescent="0.25">
      <c r="A5647" t="s">
        <v>2902</v>
      </c>
    </row>
    <row r="5648" spans="1:1" x14ac:dyDescent="0.25">
      <c r="A5648" t="s">
        <v>2890</v>
      </c>
    </row>
    <row r="5649" spans="1:1" x14ac:dyDescent="0.25">
      <c r="A5649" t="s">
        <v>3510</v>
      </c>
    </row>
    <row r="5650" spans="1:1" x14ac:dyDescent="0.25">
      <c r="A5650" t="s">
        <v>4064</v>
      </c>
    </row>
    <row r="5651" spans="1:1" x14ac:dyDescent="0.25">
      <c r="A5651" t="s">
        <v>4357</v>
      </c>
    </row>
    <row r="5652" spans="1:1" x14ac:dyDescent="0.25">
      <c r="A5652" t="s">
        <v>2909</v>
      </c>
    </row>
    <row r="5653" spans="1:1" x14ac:dyDescent="0.25">
      <c r="A5653" t="s">
        <v>4220</v>
      </c>
    </row>
    <row r="5654" spans="1:1" x14ac:dyDescent="0.25">
      <c r="A5654" t="s">
        <v>5866</v>
      </c>
    </row>
    <row r="5655" spans="1:1" x14ac:dyDescent="0.25">
      <c r="A5655" t="s">
        <v>5932</v>
      </c>
    </row>
    <row r="5656" spans="1:1" x14ac:dyDescent="0.25">
      <c r="A5656" t="s">
        <v>5536</v>
      </c>
    </row>
    <row r="5657" spans="1:1" x14ac:dyDescent="0.25">
      <c r="A5657" t="s">
        <v>4344</v>
      </c>
    </row>
    <row r="5658" spans="1:1" x14ac:dyDescent="0.25">
      <c r="A5658" t="s">
        <v>970</v>
      </c>
    </row>
    <row r="5659" spans="1:1" x14ac:dyDescent="0.25">
      <c r="A5659" t="s">
        <v>1145</v>
      </c>
    </row>
    <row r="5660" spans="1:1" x14ac:dyDescent="0.25">
      <c r="A5660" t="s">
        <v>5528</v>
      </c>
    </row>
    <row r="5661" spans="1:1" x14ac:dyDescent="0.25">
      <c r="A5661" t="s">
        <v>2901</v>
      </c>
    </row>
    <row r="5662" spans="1:1" x14ac:dyDescent="0.25">
      <c r="A5662" t="s">
        <v>5933</v>
      </c>
    </row>
    <row r="5663" spans="1:1" x14ac:dyDescent="0.25">
      <c r="A5663" t="s">
        <v>2918</v>
      </c>
    </row>
    <row r="5664" spans="1:1" x14ac:dyDescent="0.25">
      <c r="A5664" t="s">
        <v>4355</v>
      </c>
    </row>
    <row r="5665" spans="1:1" x14ac:dyDescent="0.25">
      <c r="A5665" t="s">
        <v>4062</v>
      </c>
    </row>
    <row r="5666" spans="1:1" x14ac:dyDescent="0.25">
      <c r="A5666" t="s">
        <v>53</v>
      </c>
    </row>
    <row r="5667" spans="1:1" x14ac:dyDescent="0.25">
      <c r="A5667" t="s">
        <v>1458</v>
      </c>
    </row>
    <row r="5668" spans="1:1" x14ac:dyDescent="0.25">
      <c r="A5668" t="s">
        <v>1459</v>
      </c>
    </row>
    <row r="5669" spans="1:1" x14ac:dyDescent="0.25">
      <c r="A5669" t="s">
        <v>4731</v>
      </c>
    </row>
    <row r="5670" spans="1:1" x14ac:dyDescent="0.25">
      <c r="A5670" t="s">
        <v>3715</v>
      </c>
    </row>
    <row r="5671" spans="1:1" x14ac:dyDescent="0.25">
      <c r="A5671" t="s">
        <v>1462</v>
      </c>
    </row>
    <row r="5672" spans="1:1" x14ac:dyDescent="0.25">
      <c r="A5672" t="s">
        <v>4732</v>
      </c>
    </row>
    <row r="5673" spans="1:1" x14ac:dyDescent="0.25">
      <c r="A5673" t="s">
        <v>950</v>
      </c>
    </row>
    <row r="5674" spans="1:1" x14ac:dyDescent="0.25">
      <c r="A5674" t="s">
        <v>1036</v>
      </c>
    </row>
    <row r="5675" spans="1:1" x14ac:dyDescent="0.25">
      <c r="A5675" t="s">
        <v>4129</v>
      </c>
    </row>
    <row r="5676" spans="1:1" x14ac:dyDescent="0.25">
      <c r="A5676" t="s">
        <v>4323</v>
      </c>
    </row>
    <row r="5677" spans="1:1" x14ac:dyDescent="0.25">
      <c r="A5677" t="s">
        <v>4679</v>
      </c>
    </row>
    <row r="5678" spans="1:1" x14ac:dyDescent="0.25">
      <c r="A5678" t="s">
        <v>334</v>
      </c>
    </row>
    <row r="5679" spans="1:1" x14ac:dyDescent="0.25">
      <c r="A5679" t="s">
        <v>4131</v>
      </c>
    </row>
    <row r="5680" spans="1:1" x14ac:dyDescent="0.25">
      <c r="A5680" t="s">
        <v>4954</v>
      </c>
    </row>
    <row r="5681" spans="1:1" x14ac:dyDescent="0.25">
      <c r="A5681" t="s">
        <v>4953</v>
      </c>
    </row>
    <row r="5682" spans="1:1" x14ac:dyDescent="0.25">
      <c r="A5682" t="s">
        <v>4955</v>
      </c>
    </row>
    <row r="5683" spans="1:1" x14ac:dyDescent="0.25">
      <c r="A5683" t="s">
        <v>4126</v>
      </c>
    </row>
    <row r="5684" spans="1:1" x14ac:dyDescent="0.25">
      <c r="A5684" t="s">
        <v>5745</v>
      </c>
    </row>
    <row r="5685" spans="1:1" x14ac:dyDescent="0.25">
      <c r="A5685" t="s">
        <v>2886</v>
      </c>
    </row>
    <row r="5686" spans="1:1" x14ac:dyDescent="0.25">
      <c r="A5686" t="s">
        <v>5743</v>
      </c>
    </row>
    <row r="5687" spans="1:1" x14ac:dyDescent="0.25">
      <c r="A5687" t="s">
        <v>4432</v>
      </c>
    </row>
    <row r="5688" spans="1:1" x14ac:dyDescent="0.25">
      <c r="A5688" t="s">
        <v>4125</v>
      </c>
    </row>
    <row r="5689" spans="1:1" x14ac:dyDescent="0.25">
      <c r="A5689" t="s">
        <v>5741</v>
      </c>
    </row>
    <row r="5690" spans="1:1" x14ac:dyDescent="0.25">
      <c r="A5690" t="s">
        <v>4429</v>
      </c>
    </row>
    <row r="5691" spans="1:1" x14ac:dyDescent="0.25">
      <c r="A5691" t="s">
        <v>4434</v>
      </c>
    </row>
    <row r="5692" spans="1:1" x14ac:dyDescent="0.25">
      <c r="A5692" t="s">
        <v>4430</v>
      </c>
    </row>
    <row r="5693" spans="1:1" x14ac:dyDescent="0.25">
      <c r="A5693" t="s">
        <v>5742</v>
      </c>
    </row>
    <row r="5694" spans="1:1" x14ac:dyDescent="0.25">
      <c r="A5694" t="s">
        <v>4123</v>
      </c>
    </row>
    <row r="5695" spans="1:1" x14ac:dyDescent="0.25">
      <c r="A5695" t="s">
        <v>4433</v>
      </c>
    </row>
    <row r="5696" spans="1:1" x14ac:dyDescent="0.25">
      <c r="A5696" t="s">
        <v>4419</v>
      </c>
    </row>
    <row r="5697" spans="1:1" x14ac:dyDescent="0.25">
      <c r="A5697" t="s">
        <v>4418</v>
      </c>
    </row>
    <row r="5698" spans="1:1" x14ac:dyDescent="0.25">
      <c r="A5698" t="s">
        <v>4420</v>
      </c>
    </row>
    <row r="5699" spans="1:1" x14ac:dyDescent="0.25">
      <c r="A5699" t="s">
        <v>2916</v>
      </c>
    </row>
    <row r="5700" spans="1:1" x14ac:dyDescent="0.25">
      <c r="A5700" t="s">
        <v>5937</v>
      </c>
    </row>
    <row r="5701" spans="1:1" x14ac:dyDescent="0.25">
      <c r="A5701" t="s">
        <v>5936</v>
      </c>
    </row>
    <row r="5702" spans="1:1" x14ac:dyDescent="0.25">
      <c r="A5702" t="s">
        <v>5608</v>
      </c>
    </row>
    <row r="5703" spans="1:1" x14ac:dyDescent="0.25">
      <c r="A5703" t="s">
        <v>110</v>
      </c>
    </row>
    <row r="5704" spans="1:1" x14ac:dyDescent="0.25">
      <c r="A5704" t="s">
        <v>172</v>
      </c>
    </row>
    <row r="5705" spans="1:1" x14ac:dyDescent="0.25">
      <c r="A5705" t="s">
        <v>3309</v>
      </c>
    </row>
    <row r="5706" spans="1:1" x14ac:dyDescent="0.25">
      <c r="A5706" t="s">
        <v>4439</v>
      </c>
    </row>
    <row r="5707" spans="1:1" x14ac:dyDescent="0.25">
      <c r="A5707" t="s">
        <v>4754</v>
      </c>
    </row>
    <row r="5708" spans="1:1" x14ac:dyDescent="0.25">
      <c r="A5708" t="s">
        <v>4757</v>
      </c>
    </row>
    <row r="5709" spans="1:1" x14ac:dyDescent="0.25">
      <c r="A5709" t="s">
        <v>179</v>
      </c>
    </row>
    <row r="5710" spans="1:1" x14ac:dyDescent="0.25">
      <c r="A5710" t="s">
        <v>1432</v>
      </c>
    </row>
    <row r="5711" spans="1:1" x14ac:dyDescent="0.25">
      <c r="A5711" t="s">
        <v>3311</v>
      </c>
    </row>
    <row r="5712" spans="1:1" x14ac:dyDescent="0.25">
      <c r="A5712" t="s">
        <v>3312</v>
      </c>
    </row>
    <row r="5713" spans="1:1" x14ac:dyDescent="0.25">
      <c r="A5713" t="s">
        <v>142</v>
      </c>
    </row>
    <row r="5714" spans="1:1" x14ac:dyDescent="0.25">
      <c r="A5714" t="s">
        <v>1430</v>
      </c>
    </row>
    <row r="5715" spans="1:1" x14ac:dyDescent="0.25">
      <c r="A5715" t="s">
        <v>1435</v>
      </c>
    </row>
    <row r="5716" spans="1:1" x14ac:dyDescent="0.25">
      <c r="A5716" t="s">
        <v>1431</v>
      </c>
    </row>
    <row r="5717" spans="1:1" x14ac:dyDescent="0.25">
      <c r="A5717" t="s">
        <v>3313</v>
      </c>
    </row>
    <row r="5718" spans="1:1" x14ac:dyDescent="0.25">
      <c r="A5718" t="s">
        <v>1436</v>
      </c>
    </row>
    <row r="5719" spans="1:1" x14ac:dyDescent="0.25">
      <c r="A5719" t="s">
        <v>141</v>
      </c>
    </row>
    <row r="5720" spans="1:1" x14ac:dyDescent="0.25">
      <c r="A5720" t="s">
        <v>198</v>
      </c>
    </row>
    <row r="5721" spans="1:1" x14ac:dyDescent="0.25">
      <c r="A5721" t="s">
        <v>5529</v>
      </c>
    </row>
    <row r="5722" spans="1:1" x14ac:dyDescent="0.25">
      <c r="A5722" t="s">
        <v>3091</v>
      </c>
    </row>
    <row r="5723" spans="1:1" x14ac:dyDescent="0.25">
      <c r="A5723" t="s">
        <v>5943</v>
      </c>
    </row>
    <row r="5724" spans="1:1" x14ac:dyDescent="0.25">
      <c r="A5724" t="s">
        <v>3923</v>
      </c>
    </row>
    <row r="5725" spans="1:1" x14ac:dyDescent="0.25">
      <c r="A5725" t="s">
        <v>2877</v>
      </c>
    </row>
    <row r="5726" spans="1:1" x14ac:dyDescent="0.25">
      <c r="A5726" t="s">
        <v>5223</v>
      </c>
    </row>
    <row r="5727" spans="1:1" x14ac:dyDescent="0.25">
      <c r="A5727" t="s">
        <v>5658</v>
      </c>
    </row>
    <row r="5728" spans="1:1" x14ac:dyDescent="0.25">
      <c r="A5728" t="s">
        <v>212</v>
      </c>
    </row>
    <row r="5729" spans="1:1" x14ac:dyDescent="0.25">
      <c r="A5729" t="s">
        <v>4809</v>
      </c>
    </row>
    <row r="5730" spans="1:1" x14ac:dyDescent="0.25">
      <c r="A5730" t="s">
        <v>1714</v>
      </c>
    </row>
    <row r="5731" spans="1:1" x14ac:dyDescent="0.25">
      <c r="A5731" t="s">
        <v>1704</v>
      </c>
    </row>
    <row r="5732" spans="1:1" x14ac:dyDescent="0.25">
      <c r="A5732" t="s">
        <v>1040</v>
      </c>
    </row>
    <row r="5733" spans="1:1" x14ac:dyDescent="0.25">
      <c r="A5733" t="s">
        <v>1041</v>
      </c>
    </row>
    <row r="5734" spans="1:1" x14ac:dyDescent="0.25">
      <c r="A5734" t="s">
        <v>4195</v>
      </c>
    </row>
    <row r="5735" spans="1:1" x14ac:dyDescent="0.25">
      <c r="A5735" t="s">
        <v>5303</v>
      </c>
    </row>
    <row r="5736" spans="1:1" x14ac:dyDescent="0.25">
      <c r="A5736" t="s">
        <v>143</v>
      </c>
    </row>
    <row r="5737" spans="1:1" x14ac:dyDescent="0.25">
      <c r="A5737" t="s">
        <v>183</v>
      </c>
    </row>
    <row r="5738" spans="1:1" x14ac:dyDescent="0.25">
      <c r="A5738" t="s">
        <v>2218</v>
      </c>
    </row>
    <row r="5739" spans="1:1" x14ac:dyDescent="0.25">
      <c r="A5739" t="s">
        <v>4280</v>
      </c>
    </row>
    <row r="5740" spans="1:1" x14ac:dyDescent="0.25">
      <c r="A5740" t="s">
        <v>5359</v>
      </c>
    </row>
    <row r="5741" spans="1:1" x14ac:dyDescent="0.25">
      <c r="A5741" t="s">
        <v>3336</v>
      </c>
    </row>
    <row r="5742" spans="1:1" x14ac:dyDescent="0.25">
      <c r="A5742" t="s">
        <v>3966</v>
      </c>
    </row>
    <row r="5743" spans="1:1" x14ac:dyDescent="0.25">
      <c r="A5743" t="s">
        <v>4310</v>
      </c>
    </row>
    <row r="5744" spans="1:1" x14ac:dyDescent="0.25">
      <c r="A5744" t="s">
        <v>1084</v>
      </c>
    </row>
    <row r="5745" spans="1:1" x14ac:dyDescent="0.25">
      <c r="A5745" t="s">
        <v>1057</v>
      </c>
    </row>
    <row r="5746" spans="1:1" x14ac:dyDescent="0.25">
      <c r="A5746" t="s">
        <v>1058</v>
      </c>
    </row>
    <row r="5747" spans="1:1" x14ac:dyDescent="0.25">
      <c r="A5747" t="s">
        <v>1088</v>
      </c>
    </row>
    <row r="5748" spans="1:1" x14ac:dyDescent="0.25">
      <c r="A5748" t="s">
        <v>1062</v>
      </c>
    </row>
    <row r="5749" spans="1:1" x14ac:dyDescent="0.25">
      <c r="A5749" t="s">
        <v>1021</v>
      </c>
    </row>
    <row r="5750" spans="1:1" x14ac:dyDescent="0.25">
      <c r="A5750" t="s">
        <v>5331</v>
      </c>
    </row>
    <row r="5751" spans="1:1" x14ac:dyDescent="0.25">
      <c r="A5751" t="s">
        <v>1104</v>
      </c>
    </row>
    <row r="5752" spans="1:1" x14ac:dyDescent="0.25">
      <c r="A5752" t="s">
        <v>1086</v>
      </c>
    </row>
    <row r="5753" spans="1:1" x14ac:dyDescent="0.25">
      <c r="A5753" t="s">
        <v>1103</v>
      </c>
    </row>
    <row r="5754" spans="1:1" x14ac:dyDescent="0.25">
      <c r="A5754" t="s">
        <v>1091</v>
      </c>
    </row>
    <row r="5755" spans="1:1" x14ac:dyDescent="0.25">
      <c r="A5755" t="s">
        <v>5708</v>
      </c>
    </row>
    <row r="5756" spans="1:1" x14ac:dyDescent="0.25">
      <c r="A5756" t="s">
        <v>1105</v>
      </c>
    </row>
    <row r="5757" spans="1:1" x14ac:dyDescent="0.25">
      <c r="A5757" t="s">
        <v>1059</v>
      </c>
    </row>
    <row r="5758" spans="1:1" x14ac:dyDescent="0.25">
      <c r="A5758" t="s">
        <v>1047</v>
      </c>
    </row>
    <row r="5759" spans="1:1" x14ac:dyDescent="0.25">
      <c r="A5759" t="s">
        <v>1097</v>
      </c>
    </row>
    <row r="5760" spans="1:1" x14ac:dyDescent="0.25">
      <c r="A5760" t="s">
        <v>1087</v>
      </c>
    </row>
    <row r="5761" spans="1:1" x14ac:dyDescent="0.25">
      <c r="A5761" t="s">
        <v>1080</v>
      </c>
    </row>
    <row r="5762" spans="1:1" x14ac:dyDescent="0.25">
      <c r="A5762" t="s">
        <v>1077</v>
      </c>
    </row>
    <row r="5763" spans="1:1" x14ac:dyDescent="0.25">
      <c r="A5763" t="s">
        <v>1065</v>
      </c>
    </row>
    <row r="5764" spans="1:1" x14ac:dyDescent="0.25">
      <c r="A5764" t="s">
        <v>1020</v>
      </c>
    </row>
    <row r="5765" spans="1:1" x14ac:dyDescent="0.25">
      <c r="A5765" t="s">
        <v>992</v>
      </c>
    </row>
    <row r="5766" spans="1:1" x14ac:dyDescent="0.25">
      <c r="A5766" t="s">
        <v>1001</v>
      </c>
    </row>
    <row r="5767" spans="1:1" x14ac:dyDescent="0.25">
      <c r="A5767" t="s">
        <v>1079</v>
      </c>
    </row>
    <row r="5768" spans="1:1" x14ac:dyDescent="0.25">
      <c r="A5768" t="s">
        <v>993</v>
      </c>
    </row>
    <row r="5769" spans="1:1" x14ac:dyDescent="0.25">
      <c r="A5769" t="s">
        <v>1063</v>
      </c>
    </row>
    <row r="5770" spans="1:1" x14ac:dyDescent="0.25">
      <c r="A5770" t="s">
        <v>1055</v>
      </c>
    </row>
    <row r="5771" spans="1:1" x14ac:dyDescent="0.25">
      <c r="A5771" t="s">
        <v>1066</v>
      </c>
    </row>
    <row r="5772" spans="1:1" x14ac:dyDescent="0.25">
      <c r="A5772" t="s">
        <v>994</v>
      </c>
    </row>
    <row r="5773" spans="1:1" x14ac:dyDescent="0.25">
      <c r="A5773" t="s">
        <v>1043</v>
      </c>
    </row>
    <row r="5774" spans="1:1" x14ac:dyDescent="0.25">
      <c r="A5774" t="s">
        <v>1067</v>
      </c>
    </row>
    <row r="5775" spans="1:1" x14ac:dyDescent="0.25">
      <c r="A5775" t="s">
        <v>1010</v>
      </c>
    </row>
    <row r="5776" spans="1:1" x14ac:dyDescent="0.25">
      <c r="A5776" t="s">
        <v>1100</v>
      </c>
    </row>
    <row r="5777" spans="1:1" x14ac:dyDescent="0.25">
      <c r="A5777" t="s">
        <v>1099</v>
      </c>
    </row>
    <row r="5778" spans="1:1" x14ac:dyDescent="0.25">
      <c r="A5778" t="s">
        <v>1011</v>
      </c>
    </row>
    <row r="5779" spans="1:1" x14ac:dyDescent="0.25">
      <c r="A5779" t="s">
        <v>1064</v>
      </c>
    </row>
    <row r="5780" spans="1:1" x14ac:dyDescent="0.25">
      <c r="A5780" t="s">
        <v>1085</v>
      </c>
    </row>
    <row r="5781" spans="1:1" x14ac:dyDescent="0.25">
      <c r="A5781" t="s">
        <v>1092</v>
      </c>
    </row>
    <row r="5782" spans="1:1" x14ac:dyDescent="0.25">
      <c r="A5782" t="s">
        <v>1024</v>
      </c>
    </row>
    <row r="5783" spans="1:1" x14ac:dyDescent="0.25">
      <c r="A5783" t="s">
        <v>1014</v>
      </c>
    </row>
    <row r="5784" spans="1:1" x14ac:dyDescent="0.25">
      <c r="A5784" t="s">
        <v>4399</v>
      </c>
    </row>
    <row r="5785" spans="1:1" x14ac:dyDescent="0.25">
      <c r="A5785" t="s">
        <v>1056</v>
      </c>
    </row>
    <row r="5786" spans="1:1" x14ac:dyDescent="0.25">
      <c r="A5786" t="s">
        <v>1028</v>
      </c>
    </row>
    <row r="5787" spans="1:1" x14ac:dyDescent="0.25">
      <c r="A5787" t="s">
        <v>1029</v>
      </c>
    </row>
    <row r="5788" spans="1:1" x14ac:dyDescent="0.25">
      <c r="A5788" t="s">
        <v>1076</v>
      </c>
    </row>
    <row r="5789" spans="1:1" x14ac:dyDescent="0.25">
      <c r="A5789" t="s">
        <v>1030</v>
      </c>
    </row>
    <row r="5790" spans="1:1" x14ac:dyDescent="0.25">
      <c r="A5790" t="s">
        <v>1031</v>
      </c>
    </row>
    <row r="5791" spans="1:1" x14ac:dyDescent="0.25">
      <c r="A5791" t="s">
        <v>1078</v>
      </c>
    </row>
    <row r="5792" spans="1:1" x14ac:dyDescent="0.25">
      <c r="A5792" t="s">
        <v>1071</v>
      </c>
    </row>
    <row r="5793" spans="1:1" x14ac:dyDescent="0.25">
      <c r="A5793" t="s">
        <v>1083</v>
      </c>
    </row>
    <row r="5794" spans="1:1" x14ac:dyDescent="0.25">
      <c r="A5794" t="s">
        <v>1072</v>
      </c>
    </row>
    <row r="5795" spans="1:1" x14ac:dyDescent="0.25">
      <c r="A5795" t="s">
        <v>1093</v>
      </c>
    </row>
    <row r="5796" spans="1:1" x14ac:dyDescent="0.25">
      <c r="A5796" t="s">
        <v>1026</v>
      </c>
    </row>
    <row r="5797" spans="1:1" x14ac:dyDescent="0.25">
      <c r="A5797" t="s">
        <v>1025</v>
      </c>
    </row>
    <row r="5798" spans="1:1" x14ac:dyDescent="0.25">
      <c r="A5798" t="s">
        <v>1073</v>
      </c>
    </row>
    <row r="5799" spans="1:1" x14ac:dyDescent="0.25">
      <c r="A5799" t="s">
        <v>1074</v>
      </c>
    </row>
    <row r="5800" spans="1:1" x14ac:dyDescent="0.25">
      <c r="A5800" t="s">
        <v>1016</v>
      </c>
    </row>
    <row r="5801" spans="1:1" x14ac:dyDescent="0.25">
      <c r="A5801" t="s">
        <v>1017</v>
      </c>
    </row>
    <row r="5802" spans="1:1" x14ac:dyDescent="0.25">
      <c r="A5802" t="s">
        <v>1082</v>
      </c>
    </row>
    <row r="5803" spans="1:1" x14ac:dyDescent="0.25">
      <c r="A5803" t="s">
        <v>1018</v>
      </c>
    </row>
    <row r="5804" spans="1:1" x14ac:dyDescent="0.25">
      <c r="A5804" t="s">
        <v>1094</v>
      </c>
    </row>
    <row r="5805" spans="1:1" x14ac:dyDescent="0.25">
      <c r="A5805" t="s">
        <v>1051</v>
      </c>
    </row>
    <row r="5806" spans="1:1" x14ac:dyDescent="0.25">
      <c r="A5806" t="s">
        <v>1015</v>
      </c>
    </row>
    <row r="5807" spans="1:1" x14ac:dyDescent="0.25">
      <c r="A5807" t="s">
        <v>1004</v>
      </c>
    </row>
    <row r="5808" spans="1:1" x14ac:dyDescent="0.25">
      <c r="A5808" t="s">
        <v>1081</v>
      </c>
    </row>
    <row r="5809" spans="1:1" x14ac:dyDescent="0.25">
      <c r="A5809" t="s">
        <v>1005</v>
      </c>
    </row>
    <row r="5810" spans="1:1" x14ac:dyDescent="0.25">
      <c r="A5810" t="s">
        <v>1052</v>
      </c>
    </row>
    <row r="5811" spans="1:1" x14ac:dyDescent="0.25">
      <c r="A5811" t="s">
        <v>1006</v>
      </c>
    </row>
    <row r="5812" spans="1:1" x14ac:dyDescent="0.25">
      <c r="A5812" t="s">
        <v>1019</v>
      </c>
    </row>
    <row r="5813" spans="1:1" x14ac:dyDescent="0.25">
      <c r="A5813" t="s">
        <v>1007</v>
      </c>
    </row>
    <row r="5814" spans="1:1" x14ac:dyDescent="0.25">
      <c r="A5814" t="s">
        <v>1053</v>
      </c>
    </row>
    <row r="5815" spans="1:1" x14ac:dyDescent="0.25">
      <c r="A5815" t="s">
        <v>1027</v>
      </c>
    </row>
    <row r="5816" spans="1:1" x14ac:dyDescent="0.25">
      <c r="A5816" t="s">
        <v>1054</v>
      </c>
    </row>
    <row r="5817" spans="1:1" x14ac:dyDescent="0.25">
      <c r="A5817" t="s">
        <v>1098</v>
      </c>
    </row>
    <row r="5818" spans="1:1" x14ac:dyDescent="0.25">
      <c r="A5818" t="s">
        <v>1012</v>
      </c>
    </row>
    <row r="5819" spans="1:1" x14ac:dyDescent="0.25">
      <c r="A5819" t="s">
        <v>1000</v>
      </c>
    </row>
    <row r="5820" spans="1:1" x14ac:dyDescent="0.25">
      <c r="A5820" t="s">
        <v>1013</v>
      </c>
    </row>
    <row r="5821" spans="1:1" x14ac:dyDescent="0.25">
      <c r="A5821" t="s">
        <v>290</v>
      </c>
    </row>
    <row r="5822" spans="1:1" x14ac:dyDescent="0.25">
      <c r="A5822" t="s">
        <v>271</v>
      </c>
    </row>
    <row r="5823" spans="1:1" x14ac:dyDescent="0.25">
      <c r="A5823" t="s">
        <v>278</v>
      </c>
    </row>
    <row r="5824" spans="1:1" x14ac:dyDescent="0.25">
      <c r="A5824" t="s">
        <v>279</v>
      </c>
    </row>
    <row r="5825" spans="1:1" x14ac:dyDescent="0.25">
      <c r="A5825" t="s">
        <v>3195</v>
      </c>
    </row>
    <row r="5826" spans="1:1" x14ac:dyDescent="0.25">
      <c r="A5826" t="s">
        <v>280</v>
      </c>
    </row>
    <row r="5827" spans="1:1" x14ac:dyDescent="0.25">
      <c r="A5827" t="s">
        <v>1102</v>
      </c>
    </row>
    <row r="5828" spans="1:1" x14ac:dyDescent="0.25">
      <c r="A5828" t="s">
        <v>272</v>
      </c>
    </row>
    <row r="5829" spans="1:1" x14ac:dyDescent="0.25">
      <c r="A5829" t="s">
        <v>999</v>
      </c>
    </row>
    <row r="5830" spans="1:1" x14ac:dyDescent="0.25">
      <c r="A5830" t="s">
        <v>1049</v>
      </c>
    </row>
    <row r="5831" spans="1:1" x14ac:dyDescent="0.25">
      <c r="A5831" t="s">
        <v>1090</v>
      </c>
    </row>
    <row r="5832" spans="1:1" x14ac:dyDescent="0.25">
      <c r="A5832" t="s">
        <v>273</v>
      </c>
    </row>
    <row r="5833" spans="1:1" x14ac:dyDescent="0.25">
      <c r="A5833" t="s">
        <v>289</v>
      </c>
    </row>
    <row r="5834" spans="1:1" x14ac:dyDescent="0.25">
      <c r="A5834" t="s">
        <v>998</v>
      </c>
    </row>
    <row r="5835" spans="1:1" x14ac:dyDescent="0.25">
      <c r="A5835" t="s">
        <v>1023</v>
      </c>
    </row>
    <row r="5836" spans="1:1" x14ac:dyDescent="0.25">
      <c r="A5836" t="s">
        <v>1048</v>
      </c>
    </row>
    <row r="5837" spans="1:1" x14ac:dyDescent="0.25">
      <c r="A5837" t="s">
        <v>274</v>
      </c>
    </row>
    <row r="5838" spans="1:1" x14ac:dyDescent="0.25">
      <c r="A5838" t="s">
        <v>275</v>
      </c>
    </row>
    <row r="5839" spans="1:1" x14ac:dyDescent="0.25">
      <c r="A5839" t="s">
        <v>1756</v>
      </c>
    </row>
    <row r="5840" spans="1:1" x14ac:dyDescent="0.25">
      <c r="A5840" t="s">
        <v>3095</v>
      </c>
    </row>
    <row r="5841" spans="1:1" x14ac:dyDescent="0.25">
      <c r="A5841" t="s">
        <v>2196</v>
      </c>
    </row>
    <row r="5842" spans="1:1" x14ac:dyDescent="0.25">
      <c r="A5842" t="s">
        <v>2144</v>
      </c>
    </row>
    <row r="5843" spans="1:1" x14ac:dyDescent="0.25">
      <c r="A5843" t="s">
        <v>54</v>
      </c>
    </row>
    <row r="5844" spans="1:1" x14ac:dyDescent="0.25">
      <c r="A5844" t="s">
        <v>539</v>
      </c>
    </row>
    <row r="5845" spans="1:1" x14ac:dyDescent="0.25">
      <c r="A5845" t="s">
        <v>405</v>
      </c>
    </row>
    <row r="5846" spans="1:1" x14ac:dyDescent="0.25">
      <c r="A5846" t="s">
        <v>2638</v>
      </c>
    </row>
    <row r="5847" spans="1:1" x14ac:dyDescent="0.25">
      <c r="A5847" t="s">
        <v>3271</v>
      </c>
    </row>
    <row r="5848" spans="1:1" x14ac:dyDescent="0.25">
      <c r="A5848" t="s">
        <v>3949</v>
      </c>
    </row>
    <row r="5849" spans="1:1" x14ac:dyDescent="0.25">
      <c r="A5849" t="s">
        <v>3948</v>
      </c>
    </row>
    <row r="5850" spans="1:1" x14ac:dyDescent="0.25">
      <c r="A5850" t="s">
        <v>380</v>
      </c>
    </row>
    <row r="5851" spans="1:1" x14ac:dyDescent="0.25">
      <c r="A5851" t="s">
        <v>3567</v>
      </c>
    </row>
    <row r="5852" spans="1:1" x14ac:dyDescent="0.25">
      <c r="A5852" t="s">
        <v>4866</v>
      </c>
    </row>
    <row r="5853" spans="1:1" x14ac:dyDescent="0.25">
      <c r="A5853" t="s">
        <v>2325</v>
      </c>
    </row>
    <row r="5854" spans="1:1" x14ac:dyDescent="0.25">
      <c r="A5854" t="s">
        <v>5700</v>
      </c>
    </row>
    <row r="5855" spans="1:1" x14ac:dyDescent="0.25">
      <c r="A5855" t="s">
        <v>3534</v>
      </c>
    </row>
    <row r="5856" spans="1:1" x14ac:dyDescent="0.25">
      <c r="A5856" t="s">
        <v>5432</v>
      </c>
    </row>
    <row r="5857" spans="1:1" x14ac:dyDescent="0.25">
      <c r="A5857" t="s">
        <v>1556</v>
      </c>
    </row>
    <row r="5858" spans="1:1" x14ac:dyDescent="0.25">
      <c r="A5858" t="s">
        <v>5055</v>
      </c>
    </row>
    <row r="5859" spans="1:1" x14ac:dyDescent="0.25">
      <c r="A5859" t="s">
        <v>5572</v>
      </c>
    </row>
    <row r="5860" spans="1:1" x14ac:dyDescent="0.25">
      <c r="A5860" t="s">
        <v>3832</v>
      </c>
    </row>
    <row r="5861" spans="1:1" x14ac:dyDescent="0.25">
      <c r="A5861" t="s">
        <v>4361</v>
      </c>
    </row>
    <row r="5862" spans="1:1" x14ac:dyDescent="0.25">
      <c r="A5862" t="s">
        <v>4884</v>
      </c>
    </row>
    <row r="5863" spans="1:1" x14ac:dyDescent="0.25">
      <c r="A5863" t="s">
        <v>5503</v>
      </c>
    </row>
    <row r="5864" spans="1:1" x14ac:dyDescent="0.25">
      <c r="A5864" t="s">
        <v>61</v>
      </c>
    </row>
    <row r="5865" spans="1:1" x14ac:dyDescent="0.25">
      <c r="A5865" t="s">
        <v>718</v>
      </c>
    </row>
    <row r="5866" spans="1:1" x14ac:dyDescent="0.25">
      <c r="A5866" t="s">
        <v>2401</v>
      </c>
    </row>
    <row r="5867" spans="1:1" x14ac:dyDescent="0.25">
      <c r="A5867" t="s">
        <v>596</v>
      </c>
    </row>
    <row r="5868" spans="1:1" x14ac:dyDescent="0.25">
      <c r="A5868" t="s">
        <v>3623</v>
      </c>
    </row>
    <row r="5869" spans="1:1" x14ac:dyDescent="0.25">
      <c r="A5869" t="s">
        <v>1744</v>
      </c>
    </row>
    <row r="5870" spans="1:1" x14ac:dyDescent="0.25">
      <c r="A5870" t="s">
        <v>1557</v>
      </c>
    </row>
    <row r="5871" spans="1:1" x14ac:dyDescent="0.25">
      <c r="A5871" t="s">
        <v>3352</v>
      </c>
    </row>
    <row r="5872" spans="1:1" x14ac:dyDescent="0.25">
      <c r="A5872" t="s">
        <v>1483</v>
      </c>
    </row>
    <row r="5873" spans="1:1" x14ac:dyDescent="0.25">
      <c r="A5873" t="s">
        <v>1293</v>
      </c>
    </row>
    <row r="5874" spans="1:1" x14ac:dyDescent="0.25">
      <c r="A5874" t="s">
        <v>105</v>
      </c>
    </row>
    <row r="5875" spans="1:1" x14ac:dyDescent="0.25">
      <c r="A5875" t="s">
        <v>3150</v>
      </c>
    </row>
    <row r="5876" spans="1:1" x14ac:dyDescent="0.25">
      <c r="A5876" t="s">
        <v>1495</v>
      </c>
    </row>
    <row r="5877" spans="1:1" x14ac:dyDescent="0.25">
      <c r="A5877" t="s">
        <v>5322</v>
      </c>
    </row>
    <row r="5878" spans="1:1" x14ac:dyDescent="0.25">
      <c r="A5878" t="s">
        <v>960</v>
      </c>
    </row>
    <row r="5879" spans="1:1" x14ac:dyDescent="0.25">
      <c r="A5879" t="s">
        <v>3353</v>
      </c>
    </row>
    <row r="5880" spans="1:1" x14ac:dyDescent="0.25">
      <c r="A5880" t="s">
        <v>751</v>
      </c>
    </row>
    <row r="5881" spans="1:1" x14ac:dyDescent="0.25">
      <c r="A5881" t="s">
        <v>201</v>
      </c>
    </row>
    <row r="5882" spans="1:1" x14ac:dyDescent="0.25">
      <c r="A5882" t="s">
        <v>749</v>
      </c>
    </row>
    <row r="5883" spans="1:1" x14ac:dyDescent="0.25">
      <c r="A5883" t="s">
        <v>1709</v>
      </c>
    </row>
    <row r="5884" spans="1:1" x14ac:dyDescent="0.25">
      <c r="A5884" t="s">
        <v>2405</v>
      </c>
    </row>
    <row r="5885" spans="1:1" x14ac:dyDescent="0.25">
      <c r="A5885" t="s">
        <v>2399</v>
      </c>
    </row>
    <row r="5886" spans="1:1" x14ac:dyDescent="0.25">
      <c r="A5886" t="s">
        <v>2403</v>
      </c>
    </row>
    <row r="5887" spans="1:1" x14ac:dyDescent="0.25">
      <c r="A5887" t="s">
        <v>2404</v>
      </c>
    </row>
    <row r="5888" spans="1:1" x14ac:dyDescent="0.25">
      <c r="A5888" t="s">
        <v>2400</v>
      </c>
    </row>
    <row r="5889" spans="1:1" x14ac:dyDescent="0.25">
      <c r="A5889" t="s">
        <v>5494</v>
      </c>
    </row>
    <row r="5890" spans="1:1" x14ac:dyDescent="0.25">
      <c r="A5890" t="s">
        <v>5306</v>
      </c>
    </row>
    <row r="5891" spans="1:1" x14ac:dyDescent="0.25">
      <c r="A5891" t="s">
        <v>5064</v>
      </c>
    </row>
    <row r="5892" spans="1:1" x14ac:dyDescent="0.25">
      <c r="A5892" t="s">
        <v>3886</v>
      </c>
    </row>
    <row r="5893" spans="1:1" x14ac:dyDescent="0.25">
      <c r="A5893" t="s">
        <v>5372</v>
      </c>
    </row>
    <row r="5894" spans="1:1" x14ac:dyDescent="0.25">
      <c r="A5894" t="s">
        <v>3035</v>
      </c>
    </row>
    <row r="5895" spans="1:1" x14ac:dyDescent="0.25">
      <c r="A5895" t="s">
        <v>3108</v>
      </c>
    </row>
    <row r="5896" spans="1:1" x14ac:dyDescent="0.25">
      <c r="A5896" t="s">
        <v>2866</v>
      </c>
    </row>
    <row r="5897" spans="1:1" x14ac:dyDescent="0.25">
      <c r="A5897" t="s">
        <v>2763</v>
      </c>
    </row>
    <row r="5898" spans="1:1" x14ac:dyDescent="0.25">
      <c r="A5898" t="s">
        <v>2154</v>
      </c>
    </row>
    <row r="5899" spans="1:1" x14ac:dyDescent="0.25">
      <c r="A5899" t="s">
        <v>4563</v>
      </c>
    </row>
    <row r="5900" spans="1:1" x14ac:dyDescent="0.25">
      <c r="A5900" t="s">
        <v>2824</v>
      </c>
    </row>
    <row r="5901" spans="1:1" x14ac:dyDescent="0.25">
      <c r="A5901" t="s">
        <v>3907</v>
      </c>
    </row>
    <row r="5902" spans="1:1" x14ac:dyDescent="0.25">
      <c r="A5902" t="s">
        <v>2880</v>
      </c>
    </row>
    <row r="5903" spans="1:1" x14ac:dyDescent="0.25">
      <c r="A5903" t="s">
        <v>2892</v>
      </c>
    </row>
    <row r="5904" spans="1:1" x14ac:dyDescent="0.25">
      <c r="A5904" t="s">
        <v>2538</v>
      </c>
    </row>
    <row r="5905" spans="1:1" x14ac:dyDescent="0.25">
      <c r="A5905" t="s">
        <v>2129</v>
      </c>
    </row>
    <row r="5906" spans="1:1" x14ac:dyDescent="0.25">
      <c r="A5906" t="s">
        <v>4816</v>
      </c>
    </row>
    <row r="5907" spans="1:1" x14ac:dyDescent="0.25">
      <c r="A5907" t="s">
        <v>2125</v>
      </c>
    </row>
    <row r="5908" spans="1:1" x14ac:dyDescent="0.25">
      <c r="A5908" t="s">
        <v>2707</v>
      </c>
    </row>
    <row r="5909" spans="1:1" x14ac:dyDescent="0.25">
      <c r="A5909" t="s">
        <v>2194</v>
      </c>
    </row>
    <row r="5910" spans="1:1" x14ac:dyDescent="0.25">
      <c r="A5910" t="s">
        <v>4873</v>
      </c>
    </row>
    <row r="5911" spans="1:1" x14ac:dyDescent="0.25">
      <c r="A5911" t="s">
        <v>2181</v>
      </c>
    </row>
    <row r="5912" spans="1:1" x14ac:dyDescent="0.25">
      <c r="A5912" t="s">
        <v>2195</v>
      </c>
    </row>
    <row r="5913" spans="1:1" x14ac:dyDescent="0.25">
      <c r="A5913" t="s">
        <v>4909</v>
      </c>
    </row>
    <row r="5914" spans="1:1" x14ac:dyDescent="0.25">
      <c r="A5914" t="s">
        <v>3777</v>
      </c>
    </row>
    <row r="5915" spans="1:1" x14ac:dyDescent="0.25">
      <c r="A5915" t="s">
        <v>4570</v>
      </c>
    </row>
    <row r="5916" spans="1:1" x14ac:dyDescent="0.25">
      <c r="A5916" t="s">
        <v>2595</v>
      </c>
    </row>
    <row r="5917" spans="1:1" x14ac:dyDescent="0.25">
      <c r="A5917" t="s">
        <v>2354</v>
      </c>
    </row>
    <row r="5918" spans="1:1" x14ac:dyDescent="0.25">
      <c r="A5918" t="s">
        <v>5955</v>
      </c>
    </row>
    <row r="5919" spans="1:1" x14ac:dyDescent="0.25">
      <c r="A5919" t="s">
        <v>5053</v>
      </c>
    </row>
    <row r="5920" spans="1:1" x14ac:dyDescent="0.25">
      <c r="A5920" t="s">
        <v>4789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F28B-52D6-42B1-8129-A70DA406FC9E}">
  <sheetPr>
    <tabColor rgb="FFE7D1D9"/>
  </sheetPr>
  <dimension ref="A1:M12"/>
  <sheetViews>
    <sheetView view="pageBreakPreview" zoomScale="70" zoomScaleNormal="100" zoomScaleSheetLayoutView="70" workbookViewId="0">
      <selection activeCell="C8" sqref="C8"/>
    </sheetView>
  </sheetViews>
  <sheetFormatPr baseColWidth="10" defaultRowHeight="15" x14ac:dyDescent="0.25"/>
  <cols>
    <col min="1" max="1" width="1.42578125" style="58" customWidth="1"/>
    <col min="3" max="5" width="40.7109375" customWidth="1"/>
    <col min="6" max="6" width="1.5703125" customWidth="1"/>
    <col min="7" max="11" width="40.7109375" customWidth="1"/>
    <col min="12" max="12" width="1.28515625" style="58" customWidth="1"/>
    <col min="13" max="13" width="41.42578125" style="58" customWidth="1"/>
  </cols>
  <sheetData>
    <row r="1" spans="1:13" s="58" customFormat="1" ht="6.75" customHeight="1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s="58" customFormat="1" ht="6.75" customHeight="1" x14ac:dyDescent="0.25">
      <c r="A2" s="76"/>
      <c r="B2" s="76"/>
      <c r="C2" s="303">
        <f>'0. Identificación'!$C$4</f>
        <v>0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s="58" customFormat="1" ht="21" customHeight="1" x14ac:dyDescent="0.25">
      <c r="A3" s="76"/>
      <c r="B3" s="76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3" s="58" customFormat="1" ht="6.75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3" ht="28.5" customHeight="1" x14ac:dyDescent="0.3">
      <c r="A5" s="76"/>
      <c r="B5" s="76"/>
      <c r="C5" s="301" t="s">
        <v>6455</v>
      </c>
      <c r="D5" s="301"/>
      <c r="E5" s="301"/>
      <c r="F5" s="83"/>
      <c r="G5" s="302" t="s">
        <v>6456</v>
      </c>
      <c r="H5" s="302"/>
      <c r="I5" s="302"/>
      <c r="J5" s="302"/>
      <c r="K5" s="302"/>
      <c r="L5" s="78"/>
      <c r="M5" s="47"/>
    </row>
    <row r="6" spans="1:13" s="73" customFormat="1" ht="32.25" customHeight="1" x14ac:dyDescent="0.25">
      <c r="A6" s="77"/>
      <c r="B6" s="77"/>
      <c r="C6" s="86" t="s">
        <v>6402</v>
      </c>
      <c r="D6" s="86" t="s">
        <v>6403</v>
      </c>
      <c r="E6" s="86" t="s">
        <v>6404</v>
      </c>
      <c r="F6" s="83"/>
      <c r="G6" s="86" t="s">
        <v>6405</v>
      </c>
      <c r="H6" s="86" t="s">
        <v>6406</v>
      </c>
      <c r="I6" s="86" t="s">
        <v>6407</v>
      </c>
      <c r="J6" s="86" t="s">
        <v>6408</v>
      </c>
      <c r="K6" s="86" t="s">
        <v>6409</v>
      </c>
      <c r="L6" s="79"/>
      <c r="M6" s="74"/>
    </row>
    <row r="7" spans="1:13" x14ac:dyDescent="0.25">
      <c r="A7" s="76"/>
      <c r="B7" s="84" t="s">
        <v>6397</v>
      </c>
      <c r="C7" s="132"/>
      <c r="D7" s="132"/>
      <c r="E7" s="132"/>
      <c r="F7" s="165"/>
      <c r="G7" s="132"/>
      <c r="H7" s="132"/>
      <c r="I7" s="132"/>
      <c r="J7" s="132"/>
      <c r="K7" s="132"/>
      <c r="L7" s="80"/>
      <c r="M7" s="2"/>
    </row>
    <row r="8" spans="1:13" x14ac:dyDescent="0.25">
      <c r="A8" s="76"/>
      <c r="B8" s="84" t="s">
        <v>6398</v>
      </c>
      <c r="C8" s="132"/>
      <c r="D8" s="132"/>
      <c r="E8" s="132"/>
      <c r="F8" s="165"/>
      <c r="G8" s="132"/>
      <c r="H8" s="132"/>
      <c r="I8" s="132"/>
      <c r="J8" s="132"/>
      <c r="K8" s="132"/>
      <c r="L8" s="80"/>
      <c r="M8" s="2"/>
    </row>
    <row r="9" spans="1:13" x14ac:dyDescent="0.25">
      <c r="A9" s="76"/>
      <c r="B9" s="84" t="s">
        <v>6399</v>
      </c>
      <c r="C9" s="132"/>
      <c r="D9" s="132"/>
      <c r="E9" s="132"/>
      <c r="F9" s="165"/>
      <c r="G9" s="132"/>
      <c r="H9" s="132"/>
      <c r="I9" s="132"/>
      <c r="J9" s="132"/>
      <c r="K9" s="132"/>
      <c r="L9" s="80"/>
      <c r="M9" s="2"/>
    </row>
    <row r="10" spans="1:13" x14ac:dyDescent="0.25">
      <c r="A10" s="76"/>
      <c r="B10" s="84" t="s">
        <v>6400</v>
      </c>
      <c r="C10" s="132"/>
      <c r="D10" s="132"/>
      <c r="E10" s="132"/>
      <c r="F10" s="165"/>
      <c r="G10" s="132"/>
      <c r="H10" s="132"/>
      <c r="I10" s="132"/>
      <c r="J10" s="132"/>
      <c r="K10" s="132"/>
      <c r="L10" s="80"/>
      <c r="M10" s="2"/>
    </row>
    <row r="11" spans="1:13" x14ac:dyDescent="0.25">
      <c r="A11" s="76"/>
      <c r="B11" s="84" t="s">
        <v>6401</v>
      </c>
      <c r="C11" s="132"/>
      <c r="D11" s="132"/>
      <c r="E11" s="132"/>
      <c r="F11" s="165"/>
      <c r="G11" s="132"/>
      <c r="H11" s="132"/>
      <c r="I11" s="132"/>
      <c r="J11" s="132"/>
      <c r="K11" s="132"/>
      <c r="L11" s="80"/>
      <c r="M11" s="2"/>
    </row>
    <row r="12" spans="1:13" ht="8.2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</sheetData>
  <sheetProtection algorithmName="SHA-512" hashValue="taqiK+HMZzeInK7WK/SuLMyiBI6ZccdZyxeFU6KVTyDLOXWimWtVcdf7wwOq3tW5K2rQmNUzdXPcda+dXOZqMA==" saltValue="abeMYZSdTqbR57a4u+qdzQ==" spinCount="100000" sheet="1" objects="1" scenarios="1"/>
  <mergeCells count="3">
    <mergeCell ref="C5:E5"/>
    <mergeCell ref="G5:K5"/>
    <mergeCell ref="C2:M3"/>
  </mergeCells>
  <pageMargins left="0.7" right="0.7" top="0.75" bottom="0.75" header="0.3" footer="0.3"/>
  <pageSetup scale="2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EF94-35CF-4032-8C4D-099A067342B8}">
  <sheetPr codeName="Hoja11">
    <tabColor rgb="FFC894A8"/>
  </sheetPr>
  <dimension ref="A1:Y210"/>
  <sheetViews>
    <sheetView showGridLines="0" view="pageBreakPreview" topLeftCell="B1" zoomScale="70" zoomScaleNormal="60" zoomScaleSheetLayoutView="70" workbookViewId="0">
      <pane ySplit="1" topLeftCell="A2" activePane="bottomLeft" state="frozen"/>
      <selection activeCell="B1" sqref="B1"/>
      <selection pane="bottomLeft" activeCell="J3" sqref="J3"/>
    </sheetView>
  </sheetViews>
  <sheetFormatPr baseColWidth="10" defaultRowHeight="15" x14ac:dyDescent="0.25"/>
  <cols>
    <col min="1" max="1" width="20.7109375" style="11" hidden="1" customWidth="1"/>
    <col min="2" max="2" width="14.140625" style="164" customWidth="1"/>
    <col min="3" max="3" width="20.85546875" style="47" customWidth="1"/>
    <col min="4" max="4" width="19.85546875" style="47" customWidth="1"/>
    <col min="5" max="5" width="3.42578125" style="75" hidden="1" customWidth="1"/>
    <col min="6" max="6" width="11.7109375" style="47" bestFit="1" customWidth="1"/>
    <col min="7" max="7" width="18.140625" customWidth="1"/>
    <col min="8" max="8" width="1" customWidth="1"/>
    <col min="9" max="9" width="62" style="285" customWidth="1"/>
    <col min="10" max="10" width="26.28515625" customWidth="1"/>
    <col min="11" max="11" width="43.85546875" bestFit="1" customWidth="1"/>
    <col min="12" max="12" width="33.28515625" customWidth="1"/>
    <col min="13" max="13" width="22.140625" customWidth="1"/>
    <col min="14" max="14" width="18.42578125" customWidth="1"/>
    <col min="15" max="15" width="20.5703125" customWidth="1"/>
    <col min="16" max="16" width="1.140625" customWidth="1"/>
    <col min="17" max="17" width="34.28515625" style="64" bestFit="1" customWidth="1"/>
    <col min="19" max="19" width="7.140625" customWidth="1"/>
    <col min="20" max="20" width="5.5703125" customWidth="1"/>
    <col min="24" max="24" width="55.42578125" customWidth="1"/>
    <col min="25" max="25" width="17.42578125" customWidth="1"/>
  </cols>
  <sheetData>
    <row r="1" spans="1:25" s="67" customFormat="1" ht="27.75" customHeight="1" x14ac:dyDescent="0.35">
      <c r="A1" s="88"/>
      <c r="B1" s="160"/>
      <c r="C1" s="112" t="s">
        <v>5985</v>
      </c>
      <c r="D1" s="109" t="s">
        <v>5984</v>
      </c>
      <c r="E1" s="109" t="s">
        <v>6410</v>
      </c>
      <c r="F1" s="109" t="s">
        <v>6347</v>
      </c>
      <c r="G1" s="111" t="s">
        <v>6415</v>
      </c>
      <c r="H1"/>
      <c r="I1" s="306" t="s">
        <v>6413</v>
      </c>
      <c r="J1" s="306"/>
      <c r="K1" s="304" t="s">
        <v>6459</v>
      </c>
      <c r="L1" s="304"/>
      <c r="M1" s="304"/>
      <c r="N1" s="304"/>
      <c r="O1" s="305"/>
      <c r="P1"/>
      <c r="Q1" s="87" t="s">
        <v>6039</v>
      </c>
    </row>
    <row r="2" spans="1:25" s="8" customFormat="1" ht="49.5" customHeight="1" x14ac:dyDescent="0.25">
      <c r="A2" s="89"/>
      <c r="B2" s="161"/>
      <c r="C2" s="286" t="s">
        <v>6337</v>
      </c>
      <c r="D2" s="286" t="s">
        <v>6344</v>
      </c>
      <c r="E2" s="82"/>
      <c r="F2" s="82" t="s">
        <v>6347</v>
      </c>
      <c r="G2" s="110" t="s">
        <v>6359</v>
      </c>
      <c r="H2"/>
      <c r="I2" s="282" t="s">
        <v>6350</v>
      </c>
      <c r="J2" s="82" t="s">
        <v>5982</v>
      </c>
      <c r="K2" s="108" t="s">
        <v>6414</v>
      </c>
      <c r="L2" s="290" t="s">
        <v>6449</v>
      </c>
      <c r="M2" s="87" t="s">
        <v>6059</v>
      </c>
      <c r="N2" s="87" t="s">
        <v>6336</v>
      </c>
      <c r="O2" s="87" t="s">
        <v>6357</v>
      </c>
      <c r="P2"/>
      <c r="Q2" s="87" t="s">
        <v>6039</v>
      </c>
      <c r="U2" s="307" t="s">
        <v>6460</v>
      </c>
      <c r="V2" s="307"/>
      <c r="W2" s="307"/>
      <c r="X2" s="307"/>
      <c r="Y2" s="291"/>
    </row>
    <row r="3" spans="1:25" ht="20.100000000000001" customHeight="1" x14ac:dyDescent="0.25">
      <c r="A3" s="65" t="str">
        <f>IF(C3="","",+COUNTA(C3))</f>
        <v/>
      </c>
      <c r="B3" s="162"/>
      <c r="C3" s="167" t="str">
        <f t="shared" ref="C3:C8" si="0">IF(I3="","","PEM")</f>
        <v/>
      </c>
      <c r="D3" s="167" t="str">
        <f>IF(C3="","","1.1")</f>
        <v/>
      </c>
      <c r="E3" s="189" t="str">
        <f>IF(I3="","",IF(I3='1. Hitos'!$C$7,1,IF(I3='1. Hitos'!$C$8,2,IF(I3='1. Hitos'!$C$9,3,IF(I3='1. Hitos'!$C$10,4,IF(I3='1. Hitos'!$C$11,5))))))</f>
        <v/>
      </c>
      <c r="F3" s="190" t="str">
        <f t="shared" ref="F3:F27" si="1">IF(E3="","","PEM"&amp;11&amp;0&amp;E3)</f>
        <v/>
      </c>
      <c r="G3" s="191" t="str">
        <f t="array" ref="G3">IF(O3="","",MAX(IF($F$3:$F$27=F3,$O$3:$O$27,0)))</f>
        <v/>
      </c>
      <c r="H3" s="8"/>
      <c r="I3" s="283"/>
      <c r="J3" s="338"/>
      <c r="K3" s="339"/>
      <c r="L3" s="192"/>
      <c r="M3" s="193"/>
      <c r="N3" s="170"/>
      <c r="O3" s="194"/>
      <c r="P3" s="195"/>
      <c r="Q3" s="196" t="str">
        <f t="shared" ref="Q3:Q27" si="2">IF(OR(K3="",I3="",G3="",L3="",M3="",J3="",N3="",O3="",O3&lt;N3),"Incompleto/Fecha mal declarada","Ok")</f>
        <v>Incompleto/Fecha mal declarada</v>
      </c>
      <c r="U3" s="291"/>
      <c r="V3" s="291"/>
      <c r="W3" s="291"/>
      <c r="X3" s="291"/>
      <c r="Y3" s="291"/>
    </row>
    <row r="4" spans="1:25" ht="20.100000000000001" customHeight="1" x14ac:dyDescent="0.25">
      <c r="A4" s="65" t="str">
        <f>IF(C4="","",+COUNTA($C$3:C4))</f>
        <v/>
      </c>
      <c r="B4" s="162"/>
      <c r="C4" s="167" t="str">
        <f t="shared" si="0"/>
        <v/>
      </c>
      <c r="D4" s="167" t="str">
        <f t="shared" ref="D4:D27" si="3">IF(C4="","","1.1")</f>
        <v/>
      </c>
      <c r="E4" s="189" t="str">
        <f>IF(I4="","",IF(I4='1. Hitos'!$C$7,1,IF(I4='1. Hitos'!$C$8,2,IF(I4='1. Hitos'!$C$9,3,IF(I4='1. Hitos'!$C$10,4,IF(I4='1. Hitos'!$C$11,5))))))</f>
        <v/>
      </c>
      <c r="F4" s="190" t="str">
        <f t="shared" si="1"/>
        <v/>
      </c>
      <c r="G4" s="191" t="str">
        <f t="array" ref="G4">IF(O4="","",MAX(IF($F$3:$F$27=F4,$O$3:$O$27,0)))</f>
        <v/>
      </c>
      <c r="H4" s="8"/>
      <c r="I4" s="283"/>
      <c r="J4" s="338"/>
      <c r="K4" s="339"/>
      <c r="L4" s="192"/>
      <c r="M4" s="193"/>
      <c r="N4" s="170"/>
      <c r="O4" s="194"/>
      <c r="P4" s="195"/>
      <c r="Q4" s="196" t="str">
        <f t="shared" si="2"/>
        <v>Incompleto/Fecha mal declarada</v>
      </c>
      <c r="U4" s="58"/>
    </row>
    <row r="5" spans="1:25" ht="20.100000000000001" customHeight="1" x14ac:dyDescent="0.25">
      <c r="A5" s="65" t="str">
        <f>IF(C5="","",+COUNTA($C$3:C5))</f>
        <v/>
      </c>
      <c r="B5" s="162"/>
      <c r="C5" s="167" t="str">
        <f t="shared" si="0"/>
        <v/>
      </c>
      <c r="D5" s="167" t="str">
        <f t="shared" si="3"/>
        <v/>
      </c>
      <c r="E5" s="189" t="str">
        <f>IF(I5="","",IF(I5='1. Hitos'!$C$7,1,IF(I5='1. Hitos'!$C$8,2,IF(I5='1. Hitos'!$C$9,3,IF(I5='1. Hitos'!$C$10,4,IF(I5='1. Hitos'!$C$11,5))))))</f>
        <v/>
      </c>
      <c r="F5" s="190" t="str">
        <f t="shared" si="1"/>
        <v/>
      </c>
      <c r="G5" s="191" t="str">
        <f t="array" ref="G5">IF(O5="","",MAX(IF($F$3:$F$27=F5,$O$3:$O$27,0)))</f>
        <v/>
      </c>
      <c r="H5" s="8"/>
      <c r="I5" s="283"/>
      <c r="J5" s="338"/>
      <c r="K5" s="339"/>
      <c r="L5" s="192"/>
      <c r="M5" s="193"/>
      <c r="N5" s="170"/>
      <c r="O5" s="194"/>
      <c r="P5" s="195"/>
      <c r="Q5" s="196" t="str">
        <f t="shared" si="2"/>
        <v>Incompleto/Fecha mal declarada</v>
      </c>
    </row>
    <row r="6" spans="1:25" ht="20.100000000000001" customHeight="1" x14ac:dyDescent="0.25">
      <c r="A6" s="65" t="str">
        <f>IF(C6="","",+COUNTA($C$3:C6))</f>
        <v/>
      </c>
      <c r="B6" s="162"/>
      <c r="C6" s="167" t="str">
        <f t="shared" si="0"/>
        <v/>
      </c>
      <c r="D6" s="167" t="str">
        <f t="shared" si="3"/>
        <v/>
      </c>
      <c r="E6" s="189" t="str">
        <f>IF(I6="","",IF(I6='1. Hitos'!$C$7,1,IF(I6='1. Hitos'!$C$8,2,IF(I6='1. Hitos'!$C$9,3,IF(I6='1. Hitos'!$C$10,4,IF(I6='1. Hitos'!$C$11,5))))))</f>
        <v/>
      </c>
      <c r="F6" s="190" t="str">
        <f t="shared" si="1"/>
        <v/>
      </c>
      <c r="G6" s="191" t="str">
        <f t="array" ref="G6">IF(O6="","",MAX(IF($F$3:$F$27=F6,$O$3:$O$27,0)))</f>
        <v/>
      </c>
      <c r="H6" s="8"/>
      <c r="I6" s="283"/>
      <c r="J6" s="338"/>
      <c r="K6" s="339"/>
      <c r="L6" s="192"/>
      <c r="M6" s="193"/>
      <c r="N6" s="170"/>
      <c r="O6" s="194"/>
      <c r="P6" s="195"/>
      <c r="Q6" s="196" t="str">
        <f t="shared" si="2"/>
        <v>Incompleto/Fecha mal declarada</v>
      </c>
    </row>
    <row r="7" spans="1:25" ht="20.100000000000001" customHeight="1" x14ac:dyDescent="0.25">
      <c r="A7" s="65" t="str">
        <f>IF(C7="","",+COUNTA($C$3:C7))</f>
        <v/>
      </c>
      <c r="B7" s="162"/>
      <c r="C7" s="167" t="str">
        <f t="shared" si="0"/>
        <v/>
      </c>
      <c r="D7" s="167" t="str">
        <f t="shared" si="3"/>
        <v/>
      </c>
      <c r="E7" s="189" t="str">
        <f>IF(I7="","",IF(I7='1. Hitos'!$C$7,1,IF(I7='1. Hitos'!$C$8,2,IF(I7='1. Hitos'!$C$9,3,IF(I7='1. Hitos'!$C$10,4,IF(I7='1. Hitos'!$C$11,5))))))</f>
        <v/>
      </c>
      <c r="F7" s="190" t="str">
        <f t="shared" si="1"/>
        <v/>
      </c>
      <c r="G7" s="191" t="str">
        <f t="array" ref="G7">IF(O7="","",MAX(IF($F$3:$F$27=F7,$O$3:$O$27,0)))</f>
        <v/>
      </c>
      <c r="H7" s="8"/>
      <c r="I7" s="283"/>
      <c r="J7" s="338"/>
      <c r="K7" s="339"/>
      <c r="L7" s="192"/>
      <c r="M7" s="193"/>
      <c r="N7" s="170"/>
      <c r="O7" s="194"/>
      <c r="P7" s="195"/>
      <c r="Q7" s="196" t="str">
        <f t="shared" si="2"/>
        <v>Incompleto/Fecha mal declarada</v>
      </c>
    </row>
    <row r="8" spans="1:25" ht="20.100000000000001" customHeight="1" x14ac:dyDescent="0.25">
      <c r="A8" s="65" t="str">
        <f>IF(C8="","",+COUNTA($C$3:C8))</f>
        <v/>
      </c>
      <c r="B8" s="162"/>
      <c r="C8" s="167" t="str">
        <f t="shared" si="0"/>
        <v/>
      </c>
      <c r="D8" s="167" t="str">
        <f t="shared" si="3"/>
        <v/>
      </c>
      <c r="E8" s="189" t="str">
        <f>IF(I8="","",IF(I8='1. Hitos'!$C$7,1,IF(I8='1. Hitos'!$C$8,2,IF(I8='1. Hitos'!$C$9,3,IF(I8='1. Hitos'!$C$10,4,IF(I8='1. Hitos'!$C$11,5))))))</f>
        <v/>
      </c>
      <c r="F8" s="190" t="str">
        <f t="shared" si="1"/>
        <v/>
      </c>
      <c r="G8" s="191" t="str">
        <f t="array" ref="G8">IF(O8="","",MAX(IF($F$3:$F$27=F8,$O$3:$O$27,0)))</f>
        <v/>
      </c>
      <c r="H8" s="8"/>
      <c r="I8" s="283"/>
      <c r="J8" s="172"/>
      <c r="K8" s="339"/>
      <c r="L8" s="192"/>
      <c r="M8" s="193"/>
      <c r="N8" s="170"/>
      <c r="O8" s="194"/>
      <c r="P8" s="195"/>
      <c r="Q8" s="196" t="str">
        <f t="shared" si="2"/>
        <v>Incompleto/Fecha mal declarada</v>
      </c>
    </row>
    <row r="9" spans="1:25" ht="20.100000000000001" customHeight="1" x14ac:dyDescent="0.25">
      <c r="A9" s="65" t="str">
        <f>IF(C9="","",+COUNTA($C$3:C9))</f>
        <v/>
      </c>
      <c r="B9" s="162"/>
      <c r="C9" s="167" t="str">
        <f t="shared" ref="C9:C67" si="4">IF(I9="","","PEM")</f>
        <v/>
      </c>
      <c r="D9" s="167" t="str">
        <f t="shared" si="3"/>
        <v/>
      </c>
      <c r="E9" s="189" t="str">
        <f>IF(I9="","",IF(I9='1. Hitos'!$C$7,1,IF(I9='1. Hitos'!$C$8,2,IF(I9='1. Hitos'!$C$9,3,IF(I9='1. Hitos'!$C$10,4,IF(I9='1. Hitos'!$C$11,5))))))</f>
        <v/>
      </c>
      <c r="F9" s="190" t="str">
        <f t="shared" si="1"/>
        <v/>
      </c>
      <c r="G9" s="191" t="str">
        <f t="array" ref="G9">IF(O9="","",MAX(IF($F$3:$F$27=F9,$O$3:$O$27,0)))</f>
        <v/>
      </c>
      <c r="H9" s="8"/>
      <c r="I9" s="283"/>
      <c r="J9" s="172"/>
      <c r="K9" s="339"/>
      <c r="L9" s="192"/>
      <c r="M9" s="193"/>
      <c r="N9" s="170"/>
      <c r="O9" s="194"/>
      <c r="P9" s="195"/>
      <c r="Q9" s="196" t="str">
        <f t="shared" si="2"/>
        <v>Incompleto/Fecha mal declarada</v>
      </c>
    </row>
    <row r="10" spans="1:25" ht="20.100000000000001" customHeight="1" x14ac:dyDescent="0.25">
      <c r="A10" s="65" t="str">
        <f>IF(C10="","",+COUNTA($C$3:C10))</f>
        <v/>
      </c>
      <c r="B10" s="162"/>
      <c r="C10" s="167" t="str">
        <f t="shared" si="4"/>
        <v/>
      </c>
      <c r="D10" s="167" t="str">
        <f t="shared" si="3"/>
        <v/>
      </c>
      <c r="E10" s="189" t="str">
        <f>IF(I10="","",IF(I10='1. Hitos'!$C$7,1,IF(I10='1. Hitos'!$C$8,2,IF(I10='1. Hitos'!$C$9,3,IF(I10='1. Hitos'!$C$10,4,IF(I10='1. Hitos'!$C$11,5))))))</f>
        <v/>
      </c>
      <c r="F10" s="190" t="str">
        <f t="shared" si="1"/>
        <v/>
      </c>
      <c r="G10" s="191" t="str">
        <f t="array" ref="G10">IF(O10="","",MAX(IF($F$3:$F$27=F10,$O$3:$O$27,0)))</f>
        <v/>
      </c>
      <c r="H10" s="8"/>
      <c r="I10" s="283"/>
      <c r="J10" s="172"/>
      <c r="K10" s="339"/>
      <c r="L10" s="192"/>
      <c r="M10" s="193"/>
      <c r="N10" s="170"/>
      <c r="O10" s="194"/>
      <c r="P10" s="195"/>
      <c r="Q10" s="196" t="str">
        <f t="shared" si="2"/>
        <v>Incompleto/Fecha mal declarada</v>
      </c>
    </row>
    <row r="11" spans="1:25" ht="20.100000000000001" customHeight="1" x14ac:dyDescent="0.25">
      <c r="A11" s="65" t="str">
        <f>IF(C11="","",+COUNTA($C$3:C11))</f>
        <v/>
      </c>
      <c r="B11" s="162"/>
      <c r="C11" s="167" t="str">
        <f t="shared" si="4"/>
        <v/>
      </c>
      <c r="D11" s="167" t="str">
        <f t="shared" si="3"/>
        <v/>
      </c>
      <c r="E11" s="189" t="str">
        <f>IF(I11="","",IF(I11='1. Hitos'!$C$7,1,IF(I11='1. Hitos'!$C$8,2,IF(I11='1. Hitos'!$C$9,3,IF(I11='1. Hitos'!$C$10,4,IF(I11='1. Hitos'!$C$11,5))))))</f>
        <v/>
      </c>
      <c r="F11" s="190" t="str">
        <f t="shared" si="1"/>
        <v/>
      </c>
      <c r="G11" s="191" t="str">
        <f t="array" ref="G11">IF(O11="","",MAX(IF($F$3:$F$27=F11,$O$3:$O$27,0)))</f>
        <v/>
      </c>
      <c r="H11" s="8"/>
      <c r="I11" s="283"/>
      <c r="J11" s="172"/>
      <c r="K11" s="339"/>
      <c r="L11" s="192"/>
      <c r="M11" s="193"/>
      <c r="N11" s="170"/>
      <c r="O11" s="194"/>
      <c r="P11" s="195"/>
      <c r="Q11" s="196" t="str">
        <f t="shared" si="2"/>
        <v>Incompleto/Fecha mal declarada</v>
      </c>
    </row>
    <row r="12" spans="1:25" ht="20.100000000000001" customHeight="1" x14ac:dyDescent="0.25">
      <c r="A12" s="65" t="str">
        <f>IF(C12="","",+COUNTA($C$3:C12))</f>
        <v/>
      </c>
      <c r="B12" s="162"/>
      <c r="C12" s="167" t="str">
        <f t="shared" si="4"/>
        <v/>
      </c>
      <c r="D12" s="167" t="str">
        <f t="shared" si="3"/>
        <v/>
      </c>
      <c r="E12" s="189" t="str">
        <f>IF(I12="","",IF(I12='1. Hitos'!$C$7,1,IF(I12='1. Hitos'!$C$8,2,IF(I12='1. Hitos'!$C$9,3,IF(I12='1. Hitos'!$C$10,4,IF(I12='1. Hitos'!$C$11,5))))))</f>
        <v/>
      </c>
      <c r="F12" s="190" t="str">
        <f t="shared" si="1"/>
        <v/>
      </c>
      <c r="G12" s="191" t="str">
        <f t="array" ref="G12">IF(O12="","",MAX(IF($F$3:$F$27=F12,$O$3:$O$27,0)))</f>
        <v/>
      </c>
      <c r="H12" s="8"/>
      <c r="I12" s="283"/>
      <c r="J12" s="172"/>
      <c r="K12" s="339"/>
      <c r="L12" s="192"/>
      <c r="M12" s="193"/>
      <c r="N12" s="170"/>
      <c r="O12" s="194"/>
      <c r="P12" s="195"/>
      <c r="Q12" s="196" t="str">
        <f t="shared" si="2"/>
        <v>Incompleto/Fecha mal declarada</v>
      </c>
    </row>
    <row r="13" spans="1:25" ht="20.100000000000001" customHeight="1" x14ac:dyDescent="0.25">
      <c r="A13" s="65" t="str">
        <f>IF(C13="","",+COUNTA($C$3:C13))</f>
        <v/>
      </c>
      <c r="B13" s="162"/>
      <c r="C13" s="167" t="str">
        <f t="shared" si="4"/>
        <v/>
      </c>
      <c r="D13" s="167" t="str">
        <f t="shared" si="3"/>
        <v/>
      </c>
      <c r="E13" s="189" t="str">
        <f>IF(I13="","",IF(I13='1. Hitos'!$C$7,1,IF(I13='1. Hitos'!$C$8,2,IF(I13='1. Hitos'!$C$9,3,IF(I13='1. Hitos'!$C$10,4,IF(I13='1. Hitos'!$C$11,5))))))</f>
        <v/>
      </c>
      <c r="F13" s="190" t="str">
        <f t="shared" si="1"/>
        <v/>
      </c>
      <c r="G13" s="191" t="str">
        <f t="array" ref="G13">IF(O13="","",MAX(IF($F$3:$F$27=F13,$O$3:$O$27,0)))</f>
        <v/>
      </c>
      <c r="H13" s="8"/>
      <c r="I13" s="283"/>
      <c r="J13" s="172"/>
      <c r="K13" s="339"/>
      <c r="L13" s="192"/>
      <c r="M13" s="193"/>
      <c r="N13" s="170"/>
      <c r="O13" s="194"/>
      <c r="P13" s="195"/>
      <c r="Q13" s="196" t="str">
        <f t="shared" si="2"/>
        <v>Incompleto/Fecha mal declarada</v>
      </c>
    </row>
    <row r="14" spans="1:25" ht="20.100000000000001" customHeight="1" x14ac:dyDescent="0.25">
      <c r="A14" s="65" t="str">
        <f>IF(C14="","",+COUNTA($C$3:C14))</f>
        <v/>
      </c>
      <c r="B14" s="162"/>
      <c r="C14" s="167" t="str">
        <f t="shared" si="4"/>
        <v/>
      </c>
      <c r="D14" s="167" t="str">
        <f t="shared" si="3"/>
        <v/>
      </c>
      <c r="E14" s="189" t="str">
        <f>IF(I14="","",IF(I14='1. Hitos'!$C$7,1,IF(I14='1. Hitos'!$C$8,2,IF(I14='1. Hitos'!$C$9,3,IF(I14='1. Hitos'!$C$10,4,IF(I14='1. Hitos'!$C$11,5))))))</f>
        <v/>
      </c>
      <c r="F14" s="190" t="str">
        <f t="shared" si="1"/>
        <v/>
      </c>
      <c r="G14" s="191" t="str">
        <f t="array" ref="G14">IF(O14="","",MAX(IF($F$3:$F$27=F14,$O$3:$O$27,0)))</f>
        <v/>
      </c>
      <c r="H14" s="8"/>
      <c r="I14" s="283"/>
      <c r="J14" s="172"/>
      <c r="K14" s="339"/>
      <c r="L14" s="192"/>
      <c r="M14" s="193"/>
      <c r="N14" s="170"/>
      <c r="O14" s="194"/>
      <c r="P14" s="195"/>
      <c r="Q14" s="196" t="str">
        <f t="shared" si="2"/>
        <v>Incompleto/Fecha mal declarada</v>
      </c>
    </row>
    <row r="15" spans="1:25" ht="20.100000000000001" customHeight="1" x14ac:dyDescent="0.25">
      <c r="A15" s="65" t="str">
        <f>IF(C15="","",+COUNTA($C$3:C15))</f>
        <v/>
      </c>
      <c r="B15" s="162"/>
      <c r="C15" s="167" t="str">
        <f t="shared" si="4"/>
        <v/>
      </c>
      <c r="D15" s="167" t="str">
        <f t="shared" si="3"/>
        <v/>
      </c>
      <c r="E15" s="189" t="str">
        <f>IF(I15="","",IF(I15='1. Hitos'!$C$7,1,IF(I15='1. Hitos'!$C$8,2,IF(I15='1. Hitos'!$C$9,3,IF(I15='1. Hitos'!$C$10,4,IF(I15='1. Hitos'!$C$11,5))))))</f>
        <v/>
      </c>
      <c r="F15" s="190" t="str">
        <f t="shared" si="1"/>
        <v/>
      </c>
      <c r="G15" s="191" t="str">
        <f t="array" ref="G15">IF(O15="","",MAX(IF($F$3:$F$27=F15,$O$3:$O$27,0)))</f>
        <v/>
      </c>
      <c r="H15" s="8"/>
      <c r="I15" s="283"/>
      <c r="J15" s="172"/>
      <c r="K15" s="339"/>
      <c r="L15" s="192"/>
      <c r="M15" s="193"/>
      <c r="N15" s="170"/>
      <c r="O15" s="194"/>
      <c r="P15" s="195"/>
      <c r="Q15" s="196" t="str">
        <f t="shared" si="2"/>
        <v>Incompleto/Fecha mal declarada</v>
      </c>
    </row>
    <row r="16" spans="1:25" ht="20.100000000000001" customHeight="1" x14ac:dyDescent="0.25">
      <c r="A16" s="65" t="str">
        <f>IF(C16="","",+COUNTA($C$3:C16))</f>
        <v/>
      </c>
      <c r="B16" s="162"/>
      <c r="C16" s="167" t="str">
        <f t="shared" si="4"/>
        <v/>
      </c>
      <c r="D16" s="167" t="str">
        <f t="shared" si="3"/>
        <v/>
      </c>
      <c r="E16" s="189" t="str">
        <f>IF(I16="","",IF(I16='1. Hitos'!$C$7,1,IF(I16='1. Hitos'!$C$8,2,IF(I16='1. Hitos'!$C$9,3,IF(I16='1. Hitos'!$C$10,4,IF(I16='1. Hitos'!$C$11,5))))))</f>
        <v/>
      </c>
      <c r="F16" s="190" t="str">
        <f t="shared" si="1"/>
        <v/>
      </c>
      <c r="G16" s="191" t="str">
        <f t="array" ref="G16">IF(O16="","",MAX(IF($F$3:$F$27=F16,$O$3:$O$27,0)))</f>
        <v/>
      </c>
      <c r="H16" s="8"/>
      <c r="I16" s="283"/>
      <c r="J16" s="172"/>
      <c r="K16" s="339"/>
      <c r="L16" s="192"/>
      <c r="M16" s="193"/>
      <c r="N16" s="170"/>
      <c r="O16" s="194"/>
      <c r="P16" s="195"/>
      <c r="Q16" s="196" t="str">
        <f t="shared" si="2"/>
        <v>Incompleto/Fecha mal declarada</v>
      </c>
    </row>
    <row r="17" spans="1:17" ht="20.100000000000001" customHeight="1" x14ac:dyDescent="0.25">
      <c r="A17" s="65" t="str">
        <f>IF(C17="","",+COUNTA($C$3:C17))</f>
        <v/>
      </c>
      <c r="B17" s="162"/>
      <c r="C17" s="167" t="str">
        <f t="shared" si="4"/>
        <v/>
      </c>
      <c r="D17" s="167" t="str">
        <f t="shared" si="3"/>
        <v/>
      </c>
      <c r="E17" s="189" t="str">
        <f>IF(I17="","",IF(I17='1. Hitos'!$C$7,1,IF(I17='1. Hitos'!$C$8,2,IF(I17='1. Hitos'!$C$9,3,IF(I17='1. Hitos'!$C$10,4,IF(I17='1. Hitos'!$C$11,5))))))</f>
        <v/>
      </c>
      <c r="F17" s="190" t="str">
        <f t="shared" si="1"/>
        <v/>
      </c>
      <c r="G17" s="191" t="str">
        <f t="array" ref="G17">IF(O17="","",MAX(IF($F$3:$F$27=F17,$O$3:$O$27,0)))</f>
        <v/>
      </c>
      <c r="H17" s="8"/>
      <c r="I17" s="283"/>
      <c r="J17" s="172"/>
      <c r="K17" s="339"/>
      <c r="L17" s="192"/>
      <c r="M17" s="193"/>
      <c r="N17" s="170"/>
      <c r="O17" s="194"/>
      <c r="P17" s="195"/>
      <c r="Q17" s="196" t="str">
        <f t="shared" si="2"/>
        <v>Incompleto/Fecha mal declarada</v>
      </c>
    </row>
    <row r="18" spans="1:17" ht="20.100000000000001" customHeight="1" x14ac:dyDescent="0.25">
      <c r="A18" s="65" t="str">
        <f>IF(C18="","",+COUNTA($C$3:C18))</f>
        <v/>
      </c>
      <c r="B18" s="162"/>
      <c r="C18" s="167" t="str">
        <f t="shared" si="4"/>
        <v/>
      </c>
      <c r="D18" s="167" t="str">
        <f t="shared" si="3"/>
        <v/>
      </c>
      <c r="E18" s="189" t="str">
        <f>IF(I18="","",IF(I18='1. Hitos'!$C$7,1,IF(I18='1. Hitos'!$C$8,2,IF(I18='1. Hitos'!$C$9,3,IF(I18='1. Hitos'!$C$10,4,IF(I18='1. Hitos'!$C$11,5))))))</f>
        <v/>
      </c>
      <c r="F18" s="190" t="str">
        <f t="shared" si="1"/>
        <v/>
      </c>
      <c r="G18" s="191" t="str">
        <f t="array" ref="G18">IF(O18="","",MAX(IF($F$3:$F$27=F18,$O$3:$O$27,0)))</f>
        <v/>
      </c>
      <c r="H18" s="8"/>
      <c r="I18" s="283"/>
      <c r="J18" s="172"/>
      <c r="K18" s="339"/>
      <c r="L18" s="192"/>
      <c r="M18" s="193"/>
      <c r="N18" s="170"/>
      <c r="O18" s="194"/>
      <c r="P18" s="195"/>
      <c r="Q18" s="196" t="str">
        <f t="shared" si="2"/>
        <v>Incompleto/Fecha mal declarada</v>
      </c>
    </row>
    <row r="19" spans="1:17" ht="20.100000000000001" customHeight="1" x14ac:dyDescent="0.25">
      <c r="A19" s="65" t="str">
        <f>IF(C19="","",+COUNTA($C$3:C19))</f>
        <v/>
      </c>
      <c r="B19" s="162"/>
      <c r="C19" s="167" t="str">
        <f t="shared" si="4"/>
        <v/>
      </c>
      <c r="D19" s="167" t="str">
        <f t="shared" si="3"/>
        <v/>
      </c>
      <c r="E19" s="189" t="str">
        <f>IF(I19="","",IF(I19='1. Hitos'!$C$7,1,IF(I19='1. Hitos'!$C$8,2,IF(I19='1. Hitos'!$C$9,3,IF(I19='1. Hitos'!$C$10,4,IF(I19='1. Hitos'!$C$11,5))))))</f>
        <v/>
      </c>
      <c r="F19" s="190" t="str">
        <f t="shared" si="1"/>
        <v/>
      </c>
      <c r="G19" s="191" t="str">
        <f t="array" ref="G19">IF(O19="","",MAX(IF($F$3:$F$27=F19,$O$3:$O$27,0)))</f>
        <v/>
      </c>
      <c r="H19" s="8"/>
      <c r="I19" s="283"/>
      <c r="J19" s="172"/>
      <c r="K19" s="339"/>
      <c r="L19" s="192"/>
      <c r="M19" s="193"/>
      <c r="N19" s="170"/>
      <c r="O19" s="194"/>
      <c r="P19" s="195"/>
      <c r="Q19" s="196" t="str">
        <f t="shared" si="2"/>
        <v>Incompleto/Fecha mal declarada</v>
      </c>
    </row>
    <row r="20" spans="1:17" ht="20.100000000000001" customHeight="1" x14ac:dyDescent="0.25">
      <c r="A20" s="65" t="str">
        <f>IF(C20="","",+COUNTA($C$3:C20))</f>
        <v/>
      </c>
      <c r="B20" s="162"/>
      <c r="C20" s="167" t="str">
        <f t="shared" si="4"/>
        <v/>
      </c>
      <c r="D20" s="167" t="str">
        <f t="shared" si="3"/>
        <v/>
      </c>
      <c r="E20" s="189" t="str">
        <f>IF(I20="","",IF(I20='1. Hitos'!$C$7,1,IF(I20='1. Hitos'!$C$8,2,IF(I20='1. Hitos'!$C$9,3,IF(I20='1. Hitos'!$C$10,4,IF(I20='1. Hitos'!$C$11,5))))))</f>
        <v/>
      </c>
      <c r="F20" s="190" t="str">
        <f t="shared" si="1"/>
        <v/>
      </c>
      <c r="G20" s="191" t="str">
        <f t="array" ref="G20">IF(O20="","",MAX(IF($F$3:$F$27=F20,$O$3:$O$27,0)))</f>
        <v/>
      </c>
      <c r="H20" s="8"/>
      <c r="I20" s="283"/>
      <c r="J20" s="172"/>
      <c r="K20" s="339"/>
      <c r="L20" s="192"/>
      <c r="M20" s="193"/>
      <c r="N20" s="170"/>
      <c r="O20" s="194"/>
      <c r="P20" s="195"/>
      <c r="Q20" s="196" t="str">
        <f t="shared" si="2"/>
        <v>Incompleto/Fecha mal declarada</v>
      </c>
    </row>
    <row r="21" spans="1:17" ht="20.100000000000001" customHeight="1" x14ac:dyDescent="0.25">
      <c r="A21" s="65" t="str">
        <f>IF(C21="","",+COUNTA($C$3:C21))</f>
        <v/>
      </c>
      <c r="B21" s="162"/>
      <c r="C21" s="167" t="str">
        <f t="shared" si="4"/>
        <v/>
      </c>
      <c r="D21" s="167" t="str">
        <f t="shared" si="3"/>
        <v/>
      </c>
      <c r="E21" s="189" t="str">
        <f>IF(I21="","",IF(I21='1. Hitos'!$C$7,1,IF(I21='1. Hitos'!$C$8,2,IF(I21='1. Hitos'!$C$9,3,IF(I21='1. Hitos'!$C$10,4,IF(I21='1. Hitos'!$C$11,5))))))</f>
        <v/>
      </c>
      <c r="F21" s="190" t="str">
        <f t="shared" si="1"/>
        <v/>
      </c>
      <c r="G21" s="191" t="str">
        <f t="array" ref="G21">IF(O21="","",MAX(IF($F$3:$F$27=F21,$O$3:$O$27,0)))</f>
        <v/>
      </c>
      <c r="H21" s="8"/>
      <c r="I21" s="283"/>
      <c r="J21" s="172"/>
      <c r="K21" s="339"/>
      <c r="L21" s="192"/>
      <c r="M21" s="193"/>
      <c r="N21" s="170"/>
      <c r="O21" s="194"/>
      <c r="P21" s="195"/>
      <c r="Q21" s="196" t="str">
        <f t="shared" si="2"/>
        <v>Incompleto/Fecha mal declarada</v>
      </c>
    </row>
    <row r="22" spans="1:17" ht="20.100000000000001" customHeight="1" x14ac:dyDescent="0.25">
      <c r="A22" s="65" t="str">
        <f>IF(C22="","",+COUNTA($C$3:C22))</f>
        <v/>
      </c>
      <c r="B22" s="162"/>
      <c r="C22" s="167" t="str">
        <f t="shared" si="4"/>
        <v/>
      </c>
      <c r="D22" s="167" t="str">
        <f t="shared" si="3"/>
        <v/>
      </c>
      <c r="E22" s="189" t="str">
        <f>IF(I22="","",IF(I22='1. Hitos'!$C$7,1,IF(I22='1. Hitos'!$C$8,2,IF(I22='1. Hitos'!$C$9,3,IF(I22='1. Hitos'!$C$10,4,IF(I22='1. Hitos'!$C$11,5))))))</f>
        <v/>
      </c>
      <c r="F22" s="190" t="str">
        <f t="shared" si="1"/>
        <v/>
      </c>
      <c r="G22" s="191" t="str">
        <f t="array" ref="G22">IF(O22="","",MAX(IF($F$3:$F$27=F22,$O$3:$O$27,0)))</f>
        <v/>
      </c>
      <c r="H22" s="8"/>
      <c r="I22" s="283"/>
      <c r="J22" s="172"/>
      <c r="K22" s="339"/>
      <c r="L22" s="192"/>
      <c r="M22" s="193"/>
      <c r="N22" s="170"/>
      <c r="O22" s="194"/>
      <c r="P22" s="195"/>
      <c r="Q22" s="196" t="str">
        <f t="shared" si="2"/>
        <v>Incompleto/Fecha mal declarada</v>
      </c>
    </row>
    <row r="23" spans="1:17" ht="20.100000000000001" customHeight="1" x14ac:dyDescent="0.25">
      <c r="A23" s="65" t="str">
        <f>IF(C23="","",+COUNTA($C$3:C23))</f>
        <v/>
      </c>
      <c r="B23" s="162"/>
      <c r="C23" s="167" t="str">
        <f t="shared" si="4"/>
        <v/>
      </c>
      <c r="D23" s="167" t="str">
        <f t="shared" si="3"/>
        <v/>
      </c>
      <c r="E23" s="189" t="str">
        <f>IF(I23="","",IF(I23='1. Hitos'!$C$7,1,IF(I23='1. Hitos'!$C$8,2,IF(I23='1. Hitos'!$C$9,3,IF(I23='1. Hitos'!$C$10,4,IF(I23='1. Hitos'!$C$11,5))))))</f>
        <v/>
      </c>
      <c r="F23" s="190" t="str">
        <f t="shared" si="1"/>
        <v/>
      </c>
      <c r="G23" s="191" t="str">
        <f t="array" ref="G23">IF(O23="","",MAX(IF($F$3:$F$27=F23,$O$3:$O$27,0)))</f>
        <v/>
      </c>
      <c r="H23" s="8"/>
      <c r="I23" s="283"/>
      <c r="J23" s="172"/>
      <c r="K23" s="339"/>
      <c r="L23" s="192"/>
      <c r="M23" s="193"/>
      <c r="N23" s="170"/>
      <c r="O23" s="194"/>
      <c r="P23" s="195"/>
      <c r="Q23" s="196" t="str">
        <f t="shared" si="2"/>
        <v>Incompleto/Fecha mal declarada</v>
      </c>
    </row>
    <row r="24" spans="1:17" ht="20.100000000000001" customHeight="1" x14ac:dyDescent="0.25">
      <c r="A24" s="65" t="str">
        <f>IF(C24="","",+COUNTA($C$3:C24))</f>
        <v/>
      </c>
      <c r="B24" s="162"/>
      <c r="C24" s="167" t="str">
        <f t="shared" si="4"/>
        <v/>
      </c>
      <c r="D24" s="167" t="str">
        <f t="shared" si="3"/>
        <v/>
      </c>
      <c r="E24" s="189" t="str">
        <f>IF(I24="","",IF(I24='1. Hitos'!$C$7,1,IF(I24='1. Hitos'!$C$8,2,IF(I24='1. Hitos'!$C$9,3,IF(I24='1. Hitos'!$C$10,4,IF(I24='1. Hitos'!$C$11,5))))))</f>
        <v/>
      </c>
      <c r="F24" s="190" t="str">
        <f t="shared" si="1"/>
        <v/>
      </c>
      <c r="G24" s="191" t="str">
        <f t="array" ref="G24">IF(O24="","",MAX(IF($F$3:$F$27=F24,$O$3:$O$27,0)))</f>
        <v/>
      </c>
      <c r="H24" s="8"/>
      <c r="I24" s="283"/>
      <c r="J24" s="172"/>
      <c r="K24" s="339"/>
      <c r="L24" s="192"/>
      <c r="M24" s="193"/>
      <c r="N24" s="170"/>
      <c r="O24" s="194"/>
      <c r="P24" s="195"/>
      <c r="Q24" s="196" t="str">
        <f t="shared" si="2"/>
        <v>Incompleto/Fecha mal declarada</v>
      </c>
    </row>
    <row r="25" spans="1:17" ht="20.100000000000001" customHeight="1" x14ac:dyDescent="0.25">
      <c r="A25" s="65" t="str">
        <f>IF(C25="","",+COUNTA($C$3:C25))</f>
        <v/>
      </c>
      <c r="B25" s="162"/>
      <c r="C25" s="167" t="str">
        <f t="shared" si="4"/>
        <v/>
      </c>
      <c r="D25" s="167" t="str">
        <f t="shared" si="3"/>
        <v/>
      </c>
      <c r="E25" s="189" t="str">
        <f>IF(I25="","",IF(I25='1. Hitos'!$C$7,1,IF(I25='1. Hitos'!$C$8,2,IF(I25='1. Hitos'!$C$9,3,IF(I25='1. Hitos'!$C$10,4,IF(I25='1. Hitos'!$C$11,5))))))</f>
        <v/>
      </c>
      <c r="F25" s="190" t="str">
        <f t="shared" si="1"/>
        <v/>
      </c>
      <c r="G25" s="191" t="str">
        <f t="array" ref="G25">IF(O25="","",MAX(IF($F$3:$F$27=F25,$O$3:$O$27,0)))</f>
        <v/>
      </c>
      <c r="H25" s="8"/>
      <c r="I25" s="283"/>
      <c r="J25" s="172"/>
      <c r="K25" s="339"/>
      <c r="L25" s="192"/>
      <c r="M25" s="193"/>
      <c r="N25" s="170"/>
      <c r="O25" s="194"/>
      <c r="P25" s="195"/>
      <c r="Q25" s="196" t="str">
        <f t="shared" si="2"/>
        <v>Incompleto/Fecha mal declarada</v>
      </c>
    </row>
    <row r="26" spans="1:17" ht="20.100000000000001" customHeight="1" x14ac:dyDescent="0.25">
      <c r="A26" s="65" t="str">
        <f>IF(C26="","",+COUNTA($C$3:C26))</f>
        <v/>
      </c>
      <c r="B26" s="162"/>
      <c r="C26" s="167" t="str">
        <f t="shared" si="4"/>
        <v/>
      </c>
      <c r="D26" s="167" t="str">
        <f t="shared" si="3"/>
        <v/>
      </c>
      <c r="E26" s="189" t="str">
        <f>IF(I26="","",IF(I26='1. Hitos'!$C$7,1,IF(I26='1. Hitos'!$C$8,2,IF(I26='1. Hitos'!$C$9,3,IF(I26='1. Hitos'!$C$10,4,IF(I26='1. Hitos'!$C$11,5))))))</f>
        <v/>
      </c>
      <c r="F26" s="190" t="str">
        <f t="shared" si="1"/>
        <v/>
      </c>
      <c r="G26" s="191" t="str">
        <f t="array" ref="G26">IF(O26="","",MAX(IF($F$3:$F$27=F26,$O$3:$O$27,0)))</f>
        <v/>
      </c>
      <c r="H26" s="8"/>
      <c r="I26" s="283"/>
      <c r="J26" s="172"/>
      <c r="K26" s="339"/>
      <c r="L26" s="192"/>
      <c r="M26" s="193"/>
      <c r="N26" s="170"/>
      <c r="O26" s="194"/>
      <c r="P26" s="195"/>
      <c r="Q26" s="196" t="str">
        <f t="shared" si="2"/>
        <v>Incompleto/Fecha mal declarada</v>
      </c>
    </row>
    <row r="27" spans="1:17" ht="20.100000000000001" customHeight="1" x14ac:dyDescent="0.25">
      <c r="A27" s="65" t="str">
        <f>IF(C27="","",+COUNTA($C$3:C27))</f>
        <v/>
      </c>
      <c r="B27" s="162"/>
      <c r="C27" s="167" t="str">
        <f t="shared" si="4"/>
        <v/>
      </c>
      <c r="D27" s="167" t="str">
        <f t="shared" si="3"/>
        <v/>
      </c>
      <c r="E27" s="189" t="str">
        <f>IF(I27="","",IF(I27='1. Hitos'!$C$7,1,IF(I27='1. Hitos'!$C$8,2,IF(I27='1. Hitos'!$C$9,3,IF(I27='1. Hitos'!$C$10,4,IF(I27='1. Hitos'!$C$11,5))))))</f>
        <v/>
      </c>
      <c r="F27" s="190" t="str">
        <f t="shared" si="1"/>
        <v/>
      </c>
      <c r="G27" s="191" t="str">
        <f t="array" ref="G27">IF(O27="","",MAX(IF($F$3:$F$27=F27,$O$3:$O$27,0)))</f>
        <v/>
      </c>
      <c r="H27" s="8"/>
      <c r="I27" s="283"/>
      <c r="J27" s="172"/>
      <c r="K27" s="339"/>
      <c r="L27" s="192"/>
      <c r="M27" s="193"/>
      <c r="N27" s="170"/>
      <c r="O27" s="194"/>
      <c r="P27" s="195"/>
      <c r="Q27" s="196" t="str">
        <f t="shared" si="2"/>
        <v>Incompleto/Fecha mal declarada</v>
      </c>
    </row>
    <row r="28" spans="1:17" ht="51.75" customHeight="1" x14ac:dyDescent="0.25">
      <c r="A28" s="66" t="s">
        <v>5983</v>
      </c>
      <c r="B28" s="163"/>
      <c r="C28" s="287" t="s">
        <v>6337</v>
      </c>
      <c r="D28" s="287" t="s">
        <v>6348</v>
      </c>
      <c r="E28" s="197"/>
      <c r="F28" s="197" t="s">
        <v>6347</v>
      </c>
      <c r="G28" s="198" t="s">
        <v>6357</v>
      </c>
      <c r="H28" s="8"/>
      <c r="I28" s="282" t="s">
        <v>6350</v>
      </c>
      <c r="J28" s="340" t="s">
        <v>5982</v>
      </c>
      <c r="K28" s="341" t="s">
        <v>6346</v>
      </c>
      <c r="L28" s="199" t="s">
        <v>6282</v>
      </c>
      <c r="M28" s="199" t="s">
        <v>6059</v>
      </c>
      <c r="N28" s="199" t="s">
        <v>6336</v>
      </c>
      <c r="O28" s="199" t="s">
        <v>6345</v>
      </c>
      <c r="P28" s="195"/>
      <c r="Q28" s="199" t="s">
        <v>6039</v>
      </c>
    </row>
    <row r="29" spans="1:17" ht="20.100000000000001" customHeight="1" x14ac:dyDescent="0.25">
      <c r="A29" s="65" t="str">
        <f>IF(C29="","",+COUNTA(C29))</f>
        <v/>
      </c>
      <c r="B29" s="162"/>
      <c r="C29" s="167" t="str">
        <f t="shared" si="4"/>
        <v/>
      </c>
      <c r="D29" s="167" t="str">
        <f>IF(C29="","","1.2")</f>
        <v/>
      </c>
      <c r="E29" s="189" t="str">
        <f>IF(I29="","",IF(I29='1. Hitos'!$D$7,1,IF(I29='1. Hitos'!$D$8,2,IF(I29='1. Hitos'!$D$9,3,IF(I29='1. Hitos'!$D$10,4,IF(I29='1. Hitos'!$D$11,5))))))</f>
        <v/>
      </c>
      <c r="F29" s="190" t="str">
        <f t="shared" ref="F29:F53" si="5">IF(E29="","","PEM"&amp;12&amp;0&amp;E29)</f>
        <v/>
      </c>
      <c r="G29" s="191" t="str">
        <f t="array" ref="G29">IF(O29="","",MAX(IF($F$29:$F$53=F29,$O$29:$O$53,0)))</f>
        <v/>
      </c>
      <c r="H29" s="8"/>
      <c r="I29" s="284"/>
      <c r="J29" s="342"/>
      <c r="K29" s="339"/>
      <c r="L29" s="192"/>
      <c r="M29" s="193"/>
      <c r="N29" s="170"/>
      <c r="O29" s="194"/>
      <c r="P29" s="195"/>
      <c r="Q29" s="196" t="str">
        <f t="shared" ref="Q29:Q53" si="6">IF(OR(K29="",I29="",G29="",L29="",M29="",J29="",N29="",O29="",O29&lt;N29),"Incompleto/Fecha mal declarada","Ok")</f>
        <v>Incompleto/Fecha mal declarada</v>
      </c>
    </row>
    <row r="30" spans="1:17" ht="20.100000000000001" customHeight="1" x14ac:dyDescent="0.25">
      <c r="A30" s="65" t="str">
        <f>IF(C30="","",+COUNTA($C$29:C30))</f>
        <v/>
      </c>
      <c r="B30" s="162"/>
      <c r="C30" s="167" t="str">
        <f t="shared" si="4"/>
        <v/>
      </c>
      <c r="D30" s="167" t="str">
        <f t="shared" ref="D30:D53" si="7">IF(C30="","","1.2")</f>
        <v/>
      </c>
      <c r="E30" s="189" t="str">
        <f>IF(I30="","",IF(I30='1. Hitos'!$D$7,1,IF(I30='1. Hitos'!$D$8,2,IF(I30='1. Hitos'!$D$9,3,IF(I30='1. Hitos'!$D$10,4,IF(I30='1. Hitos'!$D$11,5))))))</f>
        <v/>
      </c>
      <c r="F30" s="190" t="str">
        <f t="shared" si="5"/>
        <v/>
      </c>
      <c r="G30" s="191" t="str">
        <f t="array" ref="G30">IF(O30="","",MAX(IF($F$29:$F$53=F30,$O$29:$O$53,0)))</f>
        <v/>
      </c>
      <c r="H30" s="8"/>
      <c r="I30" s="283"/>
      <c r="J30" s="172"/>
      <c r="K30" s="339"/>
      <c r="L30" s="192"/>
      <c r="M30" s="193"/>
      <c r="N30" s="170"/>
      <c r="O30" s="194"/>
      <c r="P30" s="195"/>
      <c r="Q30" s="196" t="str">
        <f t="shared" si="6"/>
        <v>Incompleto/Fecha mal declarada</v>
      </c>
    </row>
    <row r="31" spans="1:17" ht="20.100000000000001" customHeight="1" x14ac:dyDescent="0.25">
      <c r="A31" s="65" t="str">
        <f>IF(C31="","",+COUNTA($C$29:C31))</f>
        <v/>
      </c>
      <c r="B31" s="162"/>
      <c r="C31" s="167" t="str">
        <f t="shared" si="4"/>
        <v/>
      </c>
      <c r="D31" s="167" t="str">
        <f t="shared" si="7"/>
        <v/>
      </c>
      <c r="E31" s="189" t="str">
        <f>IF(I31="","",IF(I31='1. Hitos'!$D$7,1,IF(I31='1. Hitos'!$D$8,2,IF(I31='1. Hitos'!$D$9,3,IF(I31='1. Hitos'!$D$10,4,IF(I31='1. Hitos'!$D$11,5))))))</f>
        <v/>
      </c>
      <c r="F31" s="190" t="str">
        <f t="shared" si="5"/>
        <v/>
      </c>
      <c r="G31" s="191" t="str">
        <f t="array" ref="G31">IF(O31="","",MAX(IF($F$29:$F$53=F31,$O$29:$O$53,0)))</f>
        <v/>
      </c>
      <c r="H31" s="8"/>
      <c r="I31" s="283"/>
      <c r="J31" s="172"/>
      <c r="K31" s="339"/>
      <c r="L31" s="192"/>
      <c r="M31" s="193"/>
      <c r="N31" s="170"/>
      <c r="O31" s="194"/>
      <c r="P31" s="195"/>
      <c r="Q31" s="196" t="str">
        <f t="shared" si="6"/>
        <v>Incompleto/Fecha mal declarada</v>
      </c>
    </row>
    <row r="32" spans="1:17" ht="20.100000000000001" customHeight="1" x14ac:dyDescent="0.25">
      <c r="A32" s="65" t="str">
        <f>IF(C32="","",+COUNTA($C$29:C32))</f>
        <v/>
      </c>
      <c r="B32" s="162"/>
      <c r="C32" s="167" t="str">
        <f t="shared" si="4"/>
        <v/>
      </c>
      <c r="D32" s="167" t="str">
        <f t="shared" si="7"/>
        <v/>
      </c>
      <c r="E32" s="189" t="str">
        <f>IF(I32="","",IF(I32='1. Hitos'!$D$7,1,IF(I32='1. Hitos'!$D$8,2,IF(I32='1. Hitos'!$D$9,3,IF(I32='1. Hitos'!$D$10,4,IF(I32='1. Hitos'!$D$11,5))))))</f>
        <v/>
      </c>
      <c r="F32" s="190" t="str">
        <f t="shared" si="5"/>
        <v/>
      </c>
      <c r="G32" s="191" t="str">
        <f t="array" ref="G32">IF(O32="","",MAX(IF($F$29:$F$53=F32,$O$29:$O$53,0)))</f>
        <v/>
      </c>
      <c r="H32" s="8"/>
      <c r="I32" s="283"/>
      <c r="J32" s="172"/>
      <c r="K32" s="339"/>
      <c r="L32" s="192"/>
      <c r="M32" s="193"/>
      <c r="N32" s="170"/>
      <c r="O32" s="194"/>
      <c r="P32" s="195"/>
      <c r="Q32" s="196" t="str">
        <f t="shared" si="6"/>
        <v>Incompleto/Fecha mal declarada</v>
      </c>
    </row>
    <row r="33" spans="1:17" ht="20.100000000000001" customHeight="1" x14ac:dyDescent="0.25">
      <c r="A33" s="65" t="str">
        <f>IF(C33="","",+COUNTA($C$29:C33))</f>
        <v/>
      </c>
      <c r="B33" s="162"/>
      <c r="C33" s="167" t="str">
        <f t="shared" si="4"/>
        <v/>
      </c>
      <c r="D33" s="167" t="str">
        <f t="shared" si="7"/>
        <v/>
      </c>
      <c r="E33" s="189" t="str">
        <f>IF(I33="","",IF(I33='1. Hitos'!$D$7,1,IF(I33='1. Hitos'!$D$8,2,IF(I33='1. Hitos'!$D$9,3,IF(I33='1. Hitos'!$D$10,4,IF(I33='1. Hitos'!$D$11,5))))))</f>
        <v/>
      </c>
      <c r="F33" s="190" t="str">
        <f t="shared" si="5"/>
        <v/>
      </c>
      <c r="G33" s="191" t="str">
        <f t="array" ref="G33">IF(O33="","",MAX(IF($F$29:$F$53=F33,$O$29:$O$53,0)))</f>
        <v/>
      </c>
      <c r="H33" s="8"/>
      <c r="I33" s="283"/>
      <c r="J33" s="172"/>
      <c r="K33" s="339"/>
      <c r="L33" s="192"/>
      <c r="M33" s="193"/>
      <c r="N33" s="170"/>
      <c r="O33" s="194"/>
      <c r="P33" s="195"/>
      <c r="Q33" s="196" t="str">
        <f t="shared" si="6"/>
        <v>Incompleto/Fecha mal declarada</v>
      </c>
    </row>
    <row r="34" spans="1:17" ht="20.100000000000001" customHeight="1" x14ac:dyDescent="0.25">
      <c r="A34" s="65" t="str">
        <f>IF(C34="","",+COUNTA($C$29:C34))</f>
        <v/>
      </c>
      <c r="B34" s="162"/>
      <c r="C34" s="167" t="str">
        <f t="shared" si="4"/>
        <v/>
      </c>
      <c r="D34" s="167" t="str">
        <f t="shared" si="7"/>
        <v/>
      </c>
      <c r="E34" s="189" t="str">
        <f>IF(I34="","",IF(I34='1. Hitos'!$D$7,1,IF(I34='1. Hitos'!$D$8,2,IF(I34='1. Hitos'!$D$9,3,IF(I34='1. Hitos'!$D$10,4,IF(I34='1. Hitos'!$D$11,5))))))</f>
        <v/>
      </c>
      <c r="F34" s="190" t="str">
        <f t="shared" si="5"/>
        <v/>
      </c>
      <c r="G34" s="191" t="str">
        <f t="array" ref="G34">IF(O34="","",MAX(IF($F$29:$F$53=F34,$O$29:$O$53,0)))</f>
        <v/>
      </c>
      <c r="H34" s="8"/>
      <c r="I34" s="283"/>
      <c r="J34" s="172"/>
      <c r="K34" s="339"/>
      <c r="L34" s="192"/>
      <c r="M34" s="193"/>
      <c r="N34" s="170"/>
      <c r="O34" s="194"/>
      <c r="P34" s="195"/>
      <c r="Q34" s="196" t="str">
        <f t="shared" si="6"/>
        <v>Incompleto/Fecha mal declarada</v>
      </c>
    </row>
    <row r="35" spans="1:17" ht="20.100000000000001" customHeight="1" x14ac:dyDescent="0.25">
      <c r="A35" s="65" t="str">
        <f>IF(C35="","",+COUNTA($C$29:C35))</f>
        <v/>
      </c>
      <c r="B35" s="162"/>
      <c r="C35" s="167" t="str">
        <f t="shared" si="4"/>
        <v/>
      </c>
      <c r="D35" s="167" t="str">
        <f t="shared" si="7"/>
        <v/>
      </c>
      <c r="E35" s="189" t="str">
        <f>IF(I35="","",IF(I35='1. Hitos'!$D$7,1,IF(I35='1. Hitos'!$D$8,2,IF(I35='1. Hitos'!$D$9,3,IF(I35='1. Hitos'!$D$10,4,IF(I35='1. Hitos'!$D$11,5))))))</f>
        <v/>
      </c>
      <c r="F35" s="190" t="str">
        <f t="shared" si="5"/>
        <v/>
      </c>
      <c r="G35" s="191" t="str">
        <f t="array" ref="G35">IF(O35="","",MAX(IF($F$29:$F$53=F35,$O$29:$O$53,0)))</f>
        <v/>
      </c>
      <c r="H35" s="8"/>
      <c r="I35" s="283"/>
      <c r="J35" s="172"/>
      <c r="K35" s="339"/>
      <c r="L35" s="192"/>
      <c r="M35" s="193"/>
      <c r="N35" s="170"/>
      <c r="O35" s="194"/>
      <c r="P35" s="195"/>
      <c r="Q35" s="196" t="str">
        <f t="shared" si="6"/>
        <v>Incompleto/Fecha mal declarada</v>
      </c>
    </row>
    <row r="36" spans="1:17" ht="20.100000000000001" customHeight="1" x14ac:dyDescent="0.25">
      <c r="A36" s="65" t="str">
        <f>IF(C36="","",+COUNTA($C$29:C36))</f>
        <v/>
      </c>
      <c r="B36" s="162"/>
      <c r="C36" s="167" t="str">
        <f t="shared" si="4"/>
        <v/>
      </c>
      <c r="D36" s="167" t="str">
        <f t="shared" si="7"/>
        <v/>
      </c>
      <c r="E36" s="189" t="str">
        <f>IF(I36="","",IF(I36='1. Hitos'!$D$7,1,IF(I36='1. Hitos'!$D$8,2,IF(I36='1. Hitos'!$D$9,3,IF(I36='1. Hitos'!$D$10,4,IF(I36='1. Hitos'!$D$11,5))))))</f>
        <v/>
      </c>
      <c r="F36" s="190" t="str">
        <f t="shared" si="5"/>
        <v/>
      </c>
      <c r="G36" s="191" t="str">
        <f t="array" ref="G36">IF(O36="","",MAX(IF($F$29:$F$53=F36,$O$29:$O$53,0)))</f>
        <v/>
      </c>
      <c r="H36" s="8"/>
      <c r="I36" s="283"/>
      <c r="J36" s="172"/>
      <c r="K36" s="339"/>
      <c r="L36" s="192"/>
      <c r="M36" s="193"/>
      <c r="N36" s="170"/>
      <c r="O36" s="194"/>
      <c r="P36" s="195"/>
      <c r="Q36" s="196" t="str">
        <f t="shared" si="6"/>
        <v>Incompleto/Fecha mal declarada</v>
      </c>
    </row>
    <row r="37" spans="1:17" ht="20.100000000000001" customHeight="1" x14ac:dyDescent="0.25">
      <c r="A37" s="65" t="str">
        <f>IF(C37="","",+COUNTA($C$29:C37))</f>
        <v/>
      </c>
      <c r="B37" s="162"/>
      <c r="C37" s="167" t="str">
        <f t="shared" si="4"/>
        <v/>
      </c>
      <c r="D37" s="167" t="str">
        <f t="shared" si="7"/>
        <v/>
      </c>
      <c r="E37" s="189" t="str">
        <f>IF(I37="","",IF(I37='1. Hitos'!$D$7,1,IF(I37='1. Hitos'!$D$8,2,IF(I37='1. Hitos'!$D$9,3,IF(I37='1. Hitos'!$D$10,4,IF(I37='1. Hitos'!$D$11,5))))))</f>
        <v/>
      </c>
      <c r="F37" s="190" t="str">
        <f t="shared" si="5"/>
        <v/>
      </c>
      <c r="G37" s="191" t="str">
        <f t="array" ref="G37">IF(O37="","",MAX(IF($F$29:$F$53=F37,$O$29:$O$53,0)))</f>
        <v/>
      </c>
      <c r="H37" s="8"/>
      <c r="I37" s="283"/>
      <c r="J37" s="172"/>
      <c r="K37" s="339"/>
      <c r="L37" s="192"/>
      <c r="M37" s="193"/>
      <c r="N37" s="170"/>
      <c r="O37" s="194"/>
      <c r="P37" s="195"/>
      <c r="Q37" s="196" t="str">
        <f t="shared" si="6"/>
        <v>Incompleto/Fecha mal declarada</v>
      </c>
    </row>
    <row r="38" spans="1:17" ht="20.100000000000001" customHeight="1" x14ac:dyDescent="0.25">
      <c r="A38" s="65" t="str">
        <f>IF(C38="","",+COUNTA($C$29:C38))</f>
        <v/>
      </c>
      <c r="B38" s="162"/>
      <c r="C38" s="167" t="str">
        <f t="shared" si="4"/>
        <v/>
      </c>
      <c r="D38" s="167" t="str">
        <f t="shared" si="7"/>
        <v/>
      </c>
      <c r="E38" s="189" t="str">
        <f>IF(I38="","",IF(I38='1. Hitos'!$D$7,1,IF(I38='1. Hitos'!$D$8,2,IF(I38='1. Hitos'!$D$9,3,IF(I38='1. Hitos'!$D$10,4,IF(I38='1. Hitos'!$D$11,5))))))</f>
        <v/>
      </c>
      <c r="F38" s="190" t="str">
        <f t="shared" si="5"/>
        <v/>
      </c>
      <c r="G38" s="191" t="str">
        <f t="array" ref="G38">IF(O38="","",MAX(IF($F$29:$F$53=F38,$O$29:$O$53,0)))</f>
        <v/>
      </c>
      <c r="H38" s="8"/>
      <c r="I38" s="283"/>
      <c r="J38" s="172"/>
      <c r="K38" s="339"/>
      <c r="L38" s="192"/>
      <c r="M38" s="193"/>
      <c r="N38" s="170"/>
      <c r="O38" s="194"/>
      <c r="P38" s="195"/>
      <c r="Q38" s="196" t="str">
        <f t="shared" si="6"/>
        <v>Incompleto/Fecha mal declarada</v>
      </c>
    </row>
    <row r="39" spans="1:17" ht="20.100000000000001" customHeight="1" x14ac:dyDescent="0.25">
      <c r="A39" s="65" t="str">
        <f>IF(C39="","",+COUNTA($C$29:C39))</f>
        <v/>
      </c>
      <c r="B39" s="162"/>
      <c r="C39" s="167" t="str">
        <f t="shared" si="4"/>
        <v/>
      </c>
      <c r="D39" s="167" t="str">
        <f t="shared" si="7"/>
        <v/>
      </c>
      <c r="E39" s="189" t="str">
        <f>IF(I39="","",IF(I39='1. Hitos'!$D$7,1,IF(I39='1. Hitos'!$D$8,2,IF(I39='1. Hitos'!$D$9,3,IF(I39='1. Hitos'!$D$10,4,IF(I39='1. Hitos'!$D$11,5))))))</f>
        <v/>
      </c>
      <c r="F39" s="190" t="str">
        <f t="shared" si="5"/>
        <v/>
      </c>
      <c r="G39" s="191" t="str">
        <f t="array" ref="G39">IF(O39="","",MAX(IF($F$29:$F$53=F39,$O$29:$O$53,0)))</f>
        <v/>
      </c>
      <c r="H39" s="8"/>
      <c r="I39" s="283"/>
      <c r="J39" s="172"/>
      <c r="K39" s="339"/>
      <c r="L39" s="192"/>
      <c r="M39" s="193"/>
      <c r="N39" s="170"/>
      <c r="O39" s="194"/>
      <c r="P39" s="195"/>
      <c r="Q39" s="196" t="str">
        <f t="shared" si="6"/>
        <v>Incompleto/Fecha mal declarada</v>
      </c>
    </row>
    <row r="40" spans="1:17" ht="20.100000000000001" customHeight="1" x14ac:dyDescent="0.25">
      <c r="A40" s="65" t="str">
        <f>IF(C40="","",+COUNTA($C$29:C40))</f>
        <v/>
      </c>
      <c r="B40" s="162"/>
      <c r="C40" s="167" t="str">
        <f t="shared" si="4"/>
        <v/>
      </c>
      <c r="D40" s="167" t="str">
        <f t="shared" si="7"/>
        <v/>
      </c>
      <c r="E40" s="189" t="str">
        <f>IF(I40="","",IF(I40='1. Hitos'!$D$7,1,IF(I40='1. Hitos'!$D$8,2,IF(I40='1. Hitos'!$D$9,3,IF(I40='1. Hitos'!$D$10,4,IF(I40='1. Hitos'!$D$11,5))))))</f>
        <v/>
      </c>
      <c r="F40" s="190" t="str">
        <f t="shared" si="5"/>
        <v/>
      </c>
      <c r="G40" s="191" t="str">
        <f t="array" ref="G40">IF(O40="","",MAX(IF($F$29:$F$53=F40,$O$29:$O$53,0)))</f>
        <v/>
      </c>
      <c r="H40" s="8"/>
      <c r="I40" s="283"/>
      <c r="J40" s="172"/>
      <c r="K40" s="339"/>
      <c r="L40" s="192"/>
      <c r="M40" s="193"/>
      <c r="N40" s="170"/>
      <c r="O40" s="194"/>
      <c r="P40" s="195"/>
      <c r="Q40" s="196" t="str">
        <f t="shared" si="6"/>
        <v>Incompleto/Fecha mal declarada</v>
      </c>
    </row>
    <row r="41" spans="1:17" ht="20.100000000000001" customHeight="1" x14ac:dyDescent="0.25">
      <c r="A41" s="65" t="str">
        <f>IF(C41="","",+COUNTA($C$29:C41))</f>
        <v/>
      </c>
      <c r="B41" s="162"/>
      <c r="C41" s="167" t="str">
        <f t="shared" si="4"/>
        <v/>
      </c>
      <c r="D41" s="167" t="str">
        <f t="shared" si="7"/>
        <v/>
      </c>
      <c r="E41" s="189" t="str">
        <f>IF(I41="","",IF(I41='1. Hitos'!$D$7,1,IF(I41='1. Hitos'!$D$8,2,IF(I41='1. Hitos'!$D$9,3,IF(I41='1. Hitos'!$D$10,4,IF(I41='1. Hitos'!$D$11,5))))))</f>
        <v/>
      </c>
      <c r="F41" s="190" t="str">
        <f t="shared" si="5"/>
        <v/>
      </c>
      <c r="G41" s="191" t="str">
        <f t="array" ref="G41">IF(O41="","",MAX(IF($F$29:$F$53=F41,$O$29:$O$53,0)))</f>
        <v/>
      </c>
      <c r="H41" s="8"/>
      <c r="I41" s="283"/>
      <c r="J41" s="172"/>
      <c r="K41" s="339"/>
      <c r="L41" s="192"/>
      <c r="M41" s="193"/>
      <c r="N41" s="170"/>
      <c r="O41" s="194"/>
      <c r="P41" s="195"/>
      <c r="Q41" s="196" t="str">
        <f t="shared" si="6"/>
        <v>Incompleto/Fecha mal declarada</v>
      </c>
    </row>
    <row r="42" spans="1:17" ht="20.100000000000001" customHeight="1" x14ac:dyDescent="0.25">
      <c r="A42" s="65" t="str">
        <f>IF(C42="","",+COUNTA($C$29:C42))</f>
        <v/>
      </c>
      <c r="B42" s="162"/>
      <c r="C42" s="167" t="str">
        <f t="shared" si="4"/>
        <v/>
      </c>
      <c r="D42" s="167" t="str">
        <f t="shared" si="7"/>
        <v/>
      </c>
      <c r="E42" s="189" t="str">
        <f>IF(I42="","",IF(I42='1. Hitos'!$D$7,1,IF(I42='1. Hitos'!$D$8,2,IF(I42='1. Hitos'!$D$9,3,IF(I42='1. Hitos'!$D$10,4,IF(I42='1. Hitos'!$D$11,5))))))</f>
        <v/>
      </c>
      <c r="F42" s="190" t="str">
        <f t="shared" si="5"/>
        <v/>
      </c>
      <c r="G42" s="191" t="str">
        <f t="array" ref="G42">IF(O42="","",MAX(IF($F$29:$F$53=F42,$O$29:$O$53,0)))</f>
        <v/>
      </c>
      <c r="H42" s="8"/>
      <c r="I42" s="283"/>
      <c r="J42" s="172"/>
      <c r="K42" s="339"/>
      <c r="L42" s="192"/>
      <c r="M42" s="193"/>
      <c r="N42" s="170"/>
      <c r="O42" s="194"/>
      <c r="P42" s="195"/>
      <c r="Q42" s="196" t="str">
        <f t="shared" si="6"/>
        <v>Incompleto/Fecha mal declarada</v>
      </c>
    </row>
    <row r="43" spans="1:17" ht="20.100000000000001" customHeight="1" x14ac:dyDescent="0.25">
      <c r="A43" s="65" t="str">
        <f>IF(C43="","",+COUNTA($C$29:C43))</f>
        <v/>
      </c>
      <c r="B43" s="162"/>
      <c r="C43" s="167" t="str">
        <f t="shared" si="4"/>
        <v/>
      </c>
      <c r="D43" s="167" t="str">
        <f t="shared" si="7"/>
        <v/>
      </c>
      <c r="E43" s="189" t="str">
        <f>IF(I43="","",IF(I43='1. Hitos'!$D$7,1,IF(I43='1. Hitos'!$D$8,2,IF(I43='1. Hitos'!$D$9,3,IF(I43='1. Hitos'!$D$10,4,IF(I43='1. Hitos'!$D$11,5))))))</f>
        <v/>
      </c>
      <c r="F43" s="190" t="str">
        <f t="shared" si="5"/>
        <v/>
      </c>
      <c r="G43" s="191" t="str">
        <f t="array" ref="G43">IF(O43="","",MAX(IF($F$29:$F$53=F43,$O$29:$O$53,0)))</f>
        <v/>
      </c>
      <c r="H43" s="8"/>
      <c r="I43" s="283"/>
      <c r="J43" s="172"/>
      <c r="K43" s="339"/>
      <c r="L43" s="192"/>
      <c r="M43" s="193"/>
      <c r="N43" s="170"/>
      <c r="O43" s="194"/>
      <c r="P43" s="195"/>
      <c r="Q43" s="196" t="str">
        <f t="shared" si="6"/>
        <v>Incompleto/Fecha mal declarada</v>
      </c>
    </row>
    <row r="44" spans="1:17" ht="20.100000000000001" customHeight="1" x14ac:dyDescent="0.25">
      <c r="A44" s="65" t="str">
        <f>IF(C44="","",+COUNTA($C$29:C44))</f>
        <v/>
      </c>
      <c r="B44" s="162"/>
      <c r="C44" s="167" t="str">
        <f t="shared" si="4"/>
        <v/>
      </c>
      <c r="D44" s="167" t="str">
        <f t="shared" si="7"/>
        <v/>
      </c>
      <c r="E44" s="189" t="str">
        <f>IF(I44="","",IF(I44='1. Hitos'!$D$7,1,IF(I44='1. Hitos'!$D$8,2,IF(I44='1. Hitos'!$D$9,3,IF(I44='1. Hitos'!$D$10,4,IF(I44='1. Hitos'!$D$11,5))))))</f>
        <v/>
      </c>
      <c r="F44" s="190" t="str">
        <f t="shared" si="5"/>
        <v/>
      </c>
      <c r="G44" s="191" t="str">
        <f t="array" ref="G44">IF(O44="","",MAX(IF($F$29:$F$53=F44,$O$29:$O$53,0)))</f>
        <v/>
      </c>
      <c r="H44" s="8"/>
      <c r="I44" s="283"/>
      <c r="J44" s="172"/>
      <c r="K44" s="339"/>
      <c r="L44" s="192"/>
      <c r="M44" s="193"/>
      <c r="N44" s="170"/>
      <c r="O44" s="194"/>
      <c r="P44" s="195"/>
      <c r="Q44" s="196" t="str">
        <f t="shared" si="6"/>
        <v>Incompleto/Fecha mal declarada</v>
      </c>
    </row>
    <row r="45" spans="1:17" ht="20.100000000000001" customHeight="1" x14ac:dyDescent="0.25">
      <c r="A45" s="65" t="str">
        <f>IF(C45="","",+COUNTA($C$29:C45))</f>
        <v/>
      </c>
      <c r="B45" s="162"/>
      <c r="C45" s="167" t="str">
        <f t="shared" si="4"/>
        <v/>
      </c>
      <c r="D45" s="167" t="str">
        <f t="shared" si="7"/>
        <v/>
      </c>
      <c r="E45" s="189" t="str">
        <f>IF(I45="","",IF(I45='1. Hitos'!$D$7,1,IF(I45='1. Hitos'!$D$8,2,IF(I45='1. Hitos'!$D$9,3,IF(I45='1. Hitos'!$D$10,4,IF(I45='1. Hitos'!$D$11,5))))))</f>
        <v/>
      </c>
      <c r="F45" s="190" t="str">
        <f t="shared" si="5"/>
        <v/>
      </c>
      <c r="G45" s="191" t="str">
        <f t="array" ref="G45">IF(O45="","",MAX(IF($F$29:$F$53=F45,$O$29:$O$53,0)))</f>
        <v/>
      </c>
      <c r="H45" s="8"/>
      <c r="I45" s="283"/>
      <c r="J45" s="172"/>
      <c r="K45" s="339"/>
      <c r="L45" s="192"/>
      <c r="M45" s="193"/>
      <c r="N45" s="170"/>
      <c r="O45" s="194"/>
      <c r="P45" s="195"/>
      <c r="Q45" s="196" t="str">
        <f t="shared" si="6"/>
        <v>Incompleto/Fecha mal declarada</v>
      </c>
    </row>
    <row r="46" spans="1:17" ht="20.100000000000001" customHeight="1" x14ac:dyDescent="0.25">
      <c r="A46" s="65" t="str">
        <f>IF(C46="","",+COUNTA($C$29:C46))</f>
        <v/>
      </c>
      <c r="B46" s="162"/>
      <c r="C46" s="167" t="str">
        <f t="shared" si="4"/>
        <v/>
      </c>
      <c r="D46" s="167" t="str">
        <f t="shared" si="7"/>
        <v/>
      </c>
      <c r="E46" s="189" t="str">
        <f>IF(I46="","",IF(I46='1. Hitos'!$D$7,1,IF(I46='1. Hitos'!$D$8,2,IF(I46='1. Hitos'!$D$9,3,IF(I46='1. Hitos'!$D$10,4,IF(I46='1. Hitos'!$D$11,5))))))</f>
        <v/>
      </c>
      <c r="F46" s="190" t="str">
        <f t="shared" si="5"/>
        <v/>
      </c>
      <c r="G46" s="191" t="str">
        <f t="array" ref="G46">IF(O46="","",MAX(IF($F$29:$F$53=F46,$O$29:$O$53,0)))</f>
        <v/>
      </c>
      <c r="H46" s="8"/>
      <c r="I46" s="283"/>
      <c r="J46" s="172"/>
      <c r="K46" s="339"/>
      <c r="L46" s="192"/>
      <c r="M46" s="193"/>
      <c r="N46" s="170"/>
      <c r="O46" s="194"/>
      <c r="P46" s="195"/>
      <c r="Q46" s="196" t="str">
        <f t="shared" si="6"/>
        <v>Incompleto/Fecha mal declarada</v>
      </c>
    </row>
    <row r="47" spans="1:17" ht="20.100000000000001" customHeight="1" x14ac:dyDescent="0.25">
      <c r="A47" s="65" t="str">
        <f>IF(C47="","",+COUNTA($C$29:C47))</f>
        <v/>
      </c>
      <c r="B47" s="162"/>
      <c r="C47" s="167" t="str">
        <f t="shared" si="4"/>
        <v/>
      </c>
      <c r="D47" s="167" t="str">
        <f t="shared" si="7"/>
        <v/>
      </c>
      <c r="E47" s="189" t="str">
        <f>IF(I47="","",IF(I47='1. Hitos'!$D$7,1,IF(I47='1. Hitos'!$D$8,2,IF(I47='1. Hitos'!$D$9,3,IF(I47='1. Hitos'!$D$10,4,IF(I47='1. Hitos'!$D$11,5))))))</f>
        <v/>
      </c>
      <c r="F47" s="190" t="str">
        <f t="shared" si="5"/>
        <v/>
      </c>
      <c r="G47" s="191" t="str">
        <f t="array" ref="G47">IF(O47="","",MAX(IF($F$29:$F$53=F47,$O$29:$O$53,0)))</f>
        <v/>
      </c>
      <c r="H47" s="8"/>
      <c r="I47" s="283"/>
      <c r="J47" s="172"/>
      <c r="K47" s="339"/>
      <c r="L47" s="192"/>
      <c r="M47" s="193"/>
      <c r="N47" s="170"/>
      <c r="O47" s="194"/>
      <c r="P47" s="195"/>
      <c r="Q47" s="196" t="str">
        <f t="shared" si="6"/>
        <v>Incompleto/Fecha mal declarada</v>
      </c>
    </row>
    <row r="48" spans="1:17" ht="20.100000000000001" customHeight="1" x14ac:dyDescent="0.25">
      <c r="A48" s="65" t="str">
        <f>IF(C48="","",+COUNTA($C$29:C48))</f>
        <v/>
      </c>
      <c r="B48" s="162"/>
      <c r="C48" s="167" t="str">
        <f t="shared" si="4"/>
        <v/>
      </c>
      <c r="D48" s="167" t="str">
        <f t="shared" si="7"/>
        <v/>
      </c>
      <c r="E48" s="189" t="str">
        <f>IF(I48="","",IF(I48='1. Hitos'!$D$7,1,IF(I48='1. Hitos'!$D$8,2,IF(I48='1. Hitos'!$D$9,3,IF(I48='1. Hitos'!$D$10,4,IF(I48='1. Hitos'!$D$11,5))))))</f>
        <v/>
      </c>
      <c r="F48" s="190" t="str">
        <f t="shared" si="5"/>
        <v/>
      </c>
      <c r="G48" s="191" t="str">
        <f t="array" ref="G48">IF(O48="","",MAX(IF($F$29:$F$53=F48,$O$29:$O$53,0)))</f>
        <v/>
      </c>
      <c r="H48" s="8"/>
      <c r="I48" s="283"/>
      <c r="J48" s="172"/>
      <c r="K48" s="339"/>
      <c r="L48" s="192"/>
      <c r="M48" s="193"/>
      <c r="N48" s="170"/>
      <c r="O48" s="194"/>
      <c r="P48" s="195"/>
      <c r="Q48" s="196" t="str">
        <f t="shared" si="6"/>
        <v>Incompleto/Fecha mal declarada</v>
      </c>
    </row>
    <row r="49" spans="1:17" ht="20.100000000000001" customHeight="1" x14ac:dyDescent="0.25">
      <c r="A49" s="65" t="str">
        <f>IF(C49="","",+COUNTA($C$29:C49))</f>
        <v/>
      </c>
      <c r="B49" s="162"/>
      <c r="C49" s="167" t="str">
        <f t="shared" si="4"/>
        <v/>
      </c>
      <c r="D49" s="167" t="str">
        <f t="shared" si="7"/>
        <v/>
      </c>
      <c r="E49" s="189" t="str">
        <f>IF(I49="","",IF(I49='1. Hitos'!$D$7,1,IF(I49='1. Hitos'!$D$8,2,IF(I49='1. Hitos'!$D$9,3,IF(I49='1. Hitos'!$D$10,4,IF(I49='1. Hitos'!$D$11,5))))))</f>
        <v/>
      </c>
      <c r="F49" s="190" t="str">
        <f t="shared" si="5"/>
        <v/>
      </c>
      <c r="G49" s="191" t="str">
        <f t="array" ref="G49">IF(O49="","",MAX(IF($F$29:$F$53=F49,$O$29:$O$53,0)))</f>
        <v/>
      </c>
      <c r="H49" s="8"/>
      <c r="I49" s="283"/>
      <c r="J49" s="172"/>
      <c r="K49" s="339"/>
      <c r="L49" s="192"/>
      <c r="M49" s="193"/>
      <c r="N49" s="170"/>
      <c r="O49" s="194"/>
      <c r="P49" s="195"/>
      <c r="Q49" s="196" t="str">
        <f t="shared" si="6"/>
        <v>Incompleto/Fecha mal declarada</v>
      </c>
    </row>
    <row r="50" spans="1:17" ht="20.100000000000001" customHeight="1" x14ac:dyDescent="0.25">
      <c r="A50" s="65" t="str">
        <f>IF(C50="","",+COUNTA($C$29:C50))</f>
        <v/>
      </c>
      <c r="B50" s="162"/>
      <c r="C50" s="167" t="str">
        <f t="shared" si="4"/>
        <v/>
      </c>
      <c r="D50" s="167" t="str">
        <f t="shared" si="7"/>
        <v/>
      </c>
      <c r="E50" s="189" t="str">
        <f>IF(I50="","",IF(I50='1. Hitos'!$D$7,1,IF(I50='1. Hitos'!$D$8,2,IF(I50='1. Hitos'!$D$9,3,IF(I50='1. Hitos'!$D$10,4,IF(I50='1. Hitos'!$D$11,5))))))</f>
        <v/>
      </c>
      <c r="F50" s="190" t="str">
        <f t="shared" si="5"/>
        <v/>
      </c>
      <c r="G50" s="191" t="str">
        <f t="array" ref="G50">IF(O50="","",MAX(IF($F$29:$F$53=F50,$O$29:$O$53,0)))</f>
        <v/>
      </c>
      <c r="H50" s="8"/>
      <c r="I50" s="283"/>
      <c r="J50" s="172"/>
      <c r="K50" s="339"/>
      <c r="L50" s="192"/>
      <c r="M50" s="193"/>
      <c r="N50" s="170"/>
      <c r="O50" s="194"/>
      <c r="P50" s="195"/>
      <c r="Q50" s="196" t="str">
        <f t="shared" si="6"/>
        <v>Incompleto/Fecha mal declarada</v>
      </c>
    </row>
    <row r="51" spans="1:17" ht="20.100000000000001" customHeight="1" x14ac:dyDescent="0.25">
      <c r="A51" s="65" t="str">
        <f>IF(C51="","",+COUNTA($C$29:C51))</f>
        <v/>
      </c>
      <c r="B51" s="162"/>
      <c r="C51" s="167" t="str">
        <f t="shared" si="4"/>
        <v/>
      </c>
      <c r="D51" s="167" t="str">
        <f t="shared" si="7"/>
        <v/>
      </c>
      <c r="E51" s="189" t="str">
        <f>IF(I51="","",IF(I51='1. Hitos'!$D$7,1,IF(I51='1. Hitos'!$D$8,2,IF(I51='1. Hitos'!$D$9,3,IF(I51='1. Hitos'!$D$10,4,IF(I51='1. Hitos'!$D$11,5))))))</f>
        <v/>
      </c>
      <c r="F51" s="190" t="str">
        <f t="shared" si="5"/>
        <v/>
      </c>
      <c r="G51" s="191" t="str">
        <f t="array" ref="G51">IF(O51="","",MAX(IF($F$29:$F$53=F51,$O$29:$O$53,0)))</f>
        <v/>
      </c>
      <c r="H51" s="8"/>
      <c r="I51" s="283"/>
      <c r="J51" s="172"/>
      <c r="K51" s="339"/>
      <c r="L51" s="192"/>
      <c r="M51" s="193"/>
      <c r="N51" s="170"/>
      <c r="O51" s="194"/>
      <c r="P51" s="195"/>
      <c r="Q51" s="196" t="str">
        <f t="shared" si="6"/>
        <v>Incompleto/Fecha mal declarada</v>
      </c>
    </row>
    <row r="52" spans="1:17" ht="20.100000000000001" customHeight="1" x14ac:dyDescent="0.25">
      <c r="A52" s="65" t="str">
        <f>IF(C52="","",+COUNTA($C$29:C52))</f>
        <v/>
      </c>
      <c r="B52" s="162"/>
      <c r="C52" s="167" t="str">
        <f t="shared" si="4"/>
        <v/>
      </c>
      <c r="D52" s="167" t="str">
        <f t="shared" si="7"/>
        <v/>
      </c>
      <c r="E52" s="189" t="str">
        <f>IF(I52="","",IF(I52='1. Hitos'!$D$7,1,IF(I52='1. Hitos'!$D$8,2,IF(I52='1. Hitos'!$D$9,3,IF(I52='1. Hitos'!$D$10,4,IF(I52='1. Hitos'!$D$11,5))))))</f>
        <v/>
      </c>
      <c r="F52" s="190" t="str">
        <f t="shared" si="5"/>
        <v/>
      </c>
      <c r="G52" s="191" t="str">
        <f t="array" ref="G52">IF(O52="","",MAX(IF($F$29:$F$53=F52,$O$29:$O$53,0)))</f>
        <v/>
      </c>
      <c r="H52" s="8"/>
      <c r="I52" s="283"/>
      <c r="J52" s="172"/>
      <c r="K52" s="339"/>
      <c r="L52" s="192"/>
      <c r="M52" s="193"/>
      <c r="N52" s="170"/>
      <c r="O52" s="194"/>
      <c r="P52" s="195"/>
      <c r="Q52" s="196" t="str">
        <f t="shared" si="6"/>
        <v>Incompleto/Fecha mal declarada</v>
      </c>
    </row>
    <row r="53" spans="1:17" ht="20.100000000000001" customHeight="1" x14ac:dyDescent="0.25">
      <c r="A53" s="65" t="str">
        <f>IF(C53="","",+COUNTA($C$29:C53))</f>
        <v/>
      </c>
      <c r="B53" s="162"/>
      <c r="C53" s="167" t="str">
        <f t="shared" si="4"/>
        <v/>
      </c>
      <c r="D53" s="167" t="str">
        <f t="shared" si="7"/>
        <v/>
      </c>
      <c r="E53" s="189" t="str">
        <f>IF(I53="","",IF(I53='1. Hitos'!$D$7,1,IF(I53='1. Hitos'!$D$8,2,IF(I53='1. Hitos'!$D$9,3,IF(I53='1. Hitos'!$D$10,4,IF(I53='1. Hitos'!$D$11,5))))))</f>
        <v/>
      </c>
      <c r="F53" s="190" t="str">
        <f t="shared" si="5"/>
        <v/>
      </c>
      <c r="G53" s="191" t="str">
        <f t="array" ref="G53">IF(O53="","",MAX(IF($F$29:$F$53=F53,$O$29:$O$53,0)))</f>
        <v/>
      </c>
      <c r="H53" s="8"/>
      <c r="I53" s="283"/>
      <c r="J53" s="172"/>
      <c r="K53" s="339"/>
      <c r="L53" s="192"/>
      <c r="M53" s="193"/>
      <c r="N53" s="170"/>
      <c r="O53" s="194"/>
      <c r="P53" s="195"/>
      <c r="Q53" s="196" t="str">
        <f t="shared" si="6"/>
        <v>Incompleto/Fecha mal declarada</v>
      </c>
    </row>
    <row r="54" spans="1:17" ht="69" customHeight="1" x14ac:dyDescent="0.25">
      <c r="A54" s="66" t="s">
        <v>5983</v>
      </c>
      <c r="B54" s="163"/>
      <c r="C54" s="287" t="s">
        <v>6337</v>
      </c>
      <c r="D54" s="287" t="s">
        <v>6349</v>
      </c>
      <c r="E54" s="197"/>
      <c r="F54" s="197" t="s">
        <v>6347</v>
      </c>
      <c r="G54" s="198" t="s">
        <v>6357</v>
      </c>
      <c r="H54" s="8"/>
      <c r="I54" s="282" t="s">
        <v>6350</v>
      </c>
      <c r="J54" s="340" t="s">
        <v>5982</v>
      </c>
      <c r="K54" s="341" t="s">
        <v>6346</v>
      </c>
      <c r="L54" s="199" t="s">
        <v>6282</v>
      </c>
      <c r="M54" s="199" t="s">
        <v>6059</v>
      </c>
      <c r="N54" s="199" t="s">
        <v>6336</v>
      </c>
      <c r="O54" s="199" t="s">
        <v>6345</v>
      </c>
      <c r="P54" s="195"/>
      <c r="Q54" s="199" t="s">
        <v>6039</v>
      </c>
    </row>
    <row r="55" spans="1:17" ht="20.100000000000001" customHeight="1" x14ac:dyDescent="0.25">
      <c r="A55" s="65" t="str">
        <f>IF(C55="","",+COUNTA(C55))</f>
        <v/>
      </c>
      <c r="B55" s="162"/>
      <c r="C55" s="167" t="str">
        <f t="shared" si="4"/>
        <v/>
      </c>
      <c r="D55" s="167" t="str">
        <f>IF(C55="","","1.3")</f>
        <v/>
      </c>
      <c r="E55" s="189" t="str">
        <f>IF(I55="","",IF(I55='1. Hitos'!$E$7,1,IF(I55='1. Hitos'!$E$8,2,IF(I55='1. Hitos'!$E$9,3,IF(I55='1. Hitos'!$E$10,4,IF(I55='1. Hitos'!$E$11,5))))))</f>
        <v/>
      </c>
      <c r="F55" s="190" t="str">
        <f>IF(E55="","","PEM"&amp;13&amp;0&amp;E55)</f>
        <v/>
      </c>
      <c r="G55" s="191" t="str">
        <f t="array" ref="G55">IF(O55="","",MAX(IF($F$55:$F$79=F55,$O$55:$O$79,0)))</f>
        <v/>
      </c>
      <c r="H55" s="8"/>
      <c r="I55" s="284"/>
      <c r="J55" s="342"/>
      <c r="K55" s="339"/>
      <c r="L55" s="192"/>
      <c r="M55" s="193"/>
      <c r="N55" s="170"/>
      <c r="O55" s="194"/>
      <c r="P55" s="195"/>
      <c r="Q55" s="196" t="str">
        <f t="shared" ref="Q55:Q79" si="8">IF(OR(K55="",I55="",G55="",L55="",M55="",J55="",N55="",O55="",O55&lt;N55),"Incompleto/Fecha mal declarada","Ok")</f>
        <v>Incompleto/Fecha mal declarada</v>
      </c>
    </row>
    <row r="56" spans="1:17" ht="20.100000000000001" customHeight="1" x14ac:dyDescent="0.25">
      <c r="A56" s="65" t="str">
        <f>IF(C56="","",+COUNTA($C$55:C56))</f>
        <v/>
      </c>
      <c r="B56" s="162"/>
      <c r="C56" s="167" t="str">
        <f t="shared" si="4"/>
        <v/>
      </c>
      <c r="D56" s="167" t="str">
        <f t="shared" ref="D56:D79" si="9">IF(C56="","","1.3")</f>
        <v/>
      </c>
      <c r="E56" s="189" t="str">
        <f>IF(I56="","",IF(I56='1. Hitos'!$E$7,1,IF(I56='1. Hitos'!$E$8,2,IF(I56='1. Hitos'!$E$9,3,IF(I56='1. Hitos'!$E$10,4,IF(I56='1. Hitos'!$E$11,5))))))</f>
        <v/>
      </c>
      <c r="F56" s="190" t="str">
        <f t="shared" ref="F56:F79" si="10">IF(E56="","","PEM"&amp;13&amp;0&amp;E56)</f>
        <v/>
      </c>
      <c r="G56" s="191" t="str">
        <f t="array" ref="G56">IF(O56="","",MAX(IF($F$55:$F$79=F56,$O$55:$O$79,0)))</f>
        <v/>
      </c>
      <c r="H56" s="8"/>
      <c r="I56" s="283"/>
      <c r="J56" s="172"/>
      <c r="K56" s="339"/>
      <c r="L56" s="192"/>
      <c r="M56" s="193"/>
      <c r="N56" s="170"/>
      <c r="O56" s="194"/>
      <c r="P56" s="195"/>
      <c r="Q56" s="196" t="str">
        <f t="shared" si="8"/>
        <v>Incompleto/Fecha mal declarada</v>
      </c>
    </row>
    <row r="57" spans="1:17" ht="20.100000000000001" customHeight="1" x14ac:dyDescent="0.25">
      <c r="A57" s="65" t="str">
        <f>IF(C57="","",+COUNTA($C$55:C57))</f>
        <v/>
      </c>
      <c r="B57" s="162"/>
      <c r="C57" s="167" t="str">
        <f t="shared" si="4"/>
        <v/>
      </c>
      <c r="D57" s="167" t="str">
        <f t="shared" si="9"/>
        <v/>
      </c>
      <c r="E57" s="189" t="str">
        <f>IF(I57="","",IF(I57='1. Hitos'!$E$7,1,IF(I57='1. Hitos'!$E$8,2,IF(I57='1. Hitos'!$E$9,3,IF(I57='1. Hitos'!$E$10,4,IF(I57='1. Hitos'!$E$11,5))))))</f>
        <v/>
      </c>
      <c r="F57" s="190" t="str">
        <f t="shared" si="10"/>
        <v/>
      </c>
      <c r="G57" s="191" t="str">
        <f t="array" ref="G57">IF(O57="","",MAX(IF($F$55:$F$79=F57,$O$55:$O$79,0)))</f>
        <v/>
      </c>
      <c r="H57" s="8"/>
      <c r="I57" s="283"/>
      <c r="J57" s="172"/>
      <c r="K57" s="339"/>
      <c r="L57" s="192"/>
      <c r="M57" s="193"/>
      <c r="N57" s="170"/>
      <c r="O57" s="194"/>
      <c r="P57" s="195"/>
      <c r="Q57" s="196" t="str">
        <f t="shared" si="8"/>
        <v>Incompleto/Fecha mal declarada</v>
      </c>
    </row>
    <row r="58" spans="1:17" ht="20.100000000000001" customHeight="1" x14ac:dyDescent="0.25">
      <c r="A58" s="65" t="str">
        <f>IF(C58="","",+COUNTA($C$55:C58))</f>
        <v/>
      </c>
      <c r="B58" s="162"/>
      <c r="C58" s="167" t="str">
        <f t="shared" si="4"/>
        <v/>
      </c>
      <c r="D58" s="167" t="str">
        <f t="shared" si="9"/>
        <v/>
      </c>
      <c r="E58" s="189" t="str">
        <f>IF(I58="","",IF(I58='1. Hitos'!$E$7,1,IF(I58='1. Hitos'!$E$8,2,IF(I58='1. Hitos'!$E$9,3,IF(I58='1. Hitos'!$E$10,4,IF(I58='1. Hitos'!$E$11,5))))))</f>
        <v/>
      </c>
      <c r="F58" s="190" t="str">
        <f t="shared" si="10"/>
        <v/>
      </c>
      <c r="G58" s="191" t="str">
        <f t="array" ref="G58">IF(O58="","",MAX(IF($F$55:$F$79=F58,$O$55:$O$79,0)))</f>
        <v/>
      </c>
      <c r="H58" s="8"/>
      <c r="I58" s="283"/>
      <c r="J58" s="172"/>
      <c r="K58" s="339"/>
      <c r="L58" s="192"/>
      <c r="M58" s="193"/>
      <c r="N58" s="170"/>
      <c r="O58" s="194"/>
      <c r="P58" s="195"/>
      <c r="Q58" s="196" t="str">
        <f t="shared" si="8"/>
        <v>Incompleto/Fecha mal declarada</v>
      </c>
    </row>
    <row r="59" spans="1:17" ht="20.100000000000001" customHeight="1" x14ac:dyDescent="0.25">
      <c r="A59" s="65" t="str">
        <f>IF(C59="","",+COUNTA($C$55:C59))</f>
        <v/>
      </c>
      <c r="B59" s="162"/>
      <c r="C59" s="167" t="str">
        <f t="shared" si="4"/>
        <v/>
      </c>
      <c r="D59" s="167" t="str">
        <f t="shared" si="9"/>
        <v/>
      </c>
      <c r="E59" s="189" t="str">
        <f>IF(I59="","",IF(I59='1. Hitos'!$E$7,1,IF(I59='1. Hitos'!$E$8,2,IF(I59='1. Hitos'!$E$9,3,IF(I59='1. Hitos'!$E$10,4,IF(I59='1. Hitos'!$E$11,5))))))</f>
        <v/>
      </c>
      <c r="F59" s="190" t="str">
        <f t="shared" si="10"/>
        <v/>
      </c>
      <c r="G59" s="191" t="str">
        <f t="array" ref="G59">IF(O59="","",MAX(IF($F$55:$F$79=F59,$O$55:$O$79,0)))</f>
        <v/>
      </c>
      <c r="H59" s="8"/>
      <c r="I59" s="283"/>
      <c r="J59" s="172"/>
      <c r="K59" s="339"/>
      <c r="L59" s="192"/>
      <c r="M59" s="193"/>
      <c r="N59" s="170"/>
      <c r="O59" s="194"/>
      <c r="P59" s="195"/>
      <c r="Q59" s="196" t="str">
        <f t="shared" si="8"/>
        <v>Incompleto/Fecha mal declarada</v>
      </c>
    </row>
    <row r="60" spans="1:17" ht="20.100000000000001" customHeight="1" x14ac:dyDescent="0.25">
      <c r="A60" s="65" t="str">
        <f>IF(C60="","",+COUNTA($C$55:C60))</f>
        <v/>
      </c>
      <c r="B60" s="162"/>
      <c r="C60" s="167" t="str">
        <f t="shared" si="4"/>
        <v/>
      </c>
      <c r="D60" s="167" t="str">
        <f t="shared" si="9"/>
        <v/>
      </c>
      <c r="E60" s="189" t="str">
        <f>IF(I60="","",IF(I60='1. Hitos'!$E$7,1,IF(I60='1. Hitos'!$E$8,2,IF(I60='1. Hitos'!$E$9,3,IF(I60='1. Hitos'!$E$10,4,IF(I60='1. Hitos'!$E$11,5))))))</f>
        <v/>
      </c>
      <c r="F60" s="190" t="str">
        <f t="shared" si="10"/>
        <v/>
      </c>
      <c r="G60" s="191" t="str">
        <f t="array" ref="G60">IF(O60="","",MAX(IF($F$55:$F$79=F60,$O$55:$O$79,0)))</f>
        <v/>
      </c>
      <c r="H60" s="8"/>
      <c r="I60" s="283"/>
      <c r="J60" s="172"/>
      <c r="K60" s="339"/>
      <c r="L60" s="192"/>
      <c r="M60" s="193"/>
      <c r="N60" s="170"/>
      <c r="O60" s="194"/>
      <c r="P60" s="195"/>
      <c r="Q60" s="196" t="str">
        <f t="shared" si="8"/>
        <v>Incompleto/Fecha mal declarada</v>
      </c>
    </row>
    <row r="61" spans="1:17" ht="20.100000000000001" customHeight="1" x14ac:dyDescent="0.25">
      <c r="A61" s="65" t="str">
        <f>IF(C61="","",+COUNTA($C$55:C61))</f>
        <v/>
      </c>
      <c r="B61" s="162"/>
      <c r="C61" s="167" t="str">
        <f t="shared" si="4"/>
        <v/>
      </c>
      <c r="D61" s="167" t="str">
        <f t="shared" si="9"/>
        <v/>
      </c>
      <c r="E61" s="189" t="str">
        <f>IF(I61="","",IF(I61='1. Hitos'!$E$7,1,IF(I61='1. Hitos'!$E$8,2,IF(I61='1. Hitos'!$E$9,3,IF(I61='1. Hitos'!$E$10,4,IF(I61='1. Hitos'!$E$11,5))))))</f>
        <v/>
      </c>
      <c r="F61" s="190" t="str">
        <f t="shared" si="10"/>
        <v/>
      </c>
      <c r="G61" s="191" t="str">
        <f t="array" ref="G61">IF(O61="","",MAX(IF($F$55:$F$79=F61,$O$55:$O$79,0)))</f>
        <v/>
      </c>
      <c r="H61" s="8"/>
      <c r="I61" s="283"/>
      <c r="J61" s="172"/>
      <c r="K61" s="339"/>
      <c r="L61" s="192"/>
      <c r="M61" s="193"/>
      <c r="N61" s="170"/>
      <c r="O61" s="194"/>
      <c r="P61" s="195"/>
      <c r="Q61" s="196" t="str">
        <f t="shared" si="8"/>
        <v>Incompleto/Fecha mal declarada</v>
      </c>
    </row>
    <row r="62" spans="1:17" ht="20.100000000000001" customHeight="1" x14ac:dyDescent="0.25">
      <c r="A62" s="65" t="str">
        <f>IF(C62="","",+COUNTA($C$55:C62))</f>
        <v/>
      </c>
      <c r="B62" s="162"/>
      <c r="C62" s="167" t="str">
        <f t="shared" si="4"/>
        <v/>
      </c>
      <c r="D62" s="167" t="str">
        <f t="shared" si="9"/>
        <v/>
      </c>
      <c r="E62" s="189" t="str">
        <f>IF(I62="","",IF(I62='1. Hitos'!$E$7,1,IF(I62='1. Hitos'!$E$8,2,IF(I62='1. Hitos'!$E$9,3,IF(I62='1. Hitos'!$E$10,4,IF(I62='1. Hitos'!$E$11,5))))))</f>
        <v/>
      </c>
      <c r="F62" s="190" t="str">
        <f t="shared" si="10"/>
        <v/>
      </c>
      <c r="G62" s="191" t="str">
        <f t="array" ref="G62">IF(O62="","",MAX(IF($F$55:$F$79=F62,$O$55:$O$79,0)))</f>
        <v/>
      </c>
      <c r="H62" s="8"/>
      <c r="I62" s="283"/>
      <c r="J62" s="172"/>
      <c r="K62" s="339"/>
      <c r="L62" s="192"/>
      <c r="M62" s="193"/>
      <c r="N62" s="170"/>
      <c r="O62" s="194"/>
      <c r="P62" s="195"/>
      <c r="Q62" s="196" t="str">
        <f t="shared" si="8"/>
        <v>Incompleto/Fecha mal declarada</v>
      </c>
    </row>
    <row r="63" spans="1:17" ht="20.100000000000001" customHeight="1" x14ac:dyDescent="0.25">
      <c r="A63" s="65" t="str">
        <f>IF(C63="","",+COUNTA($C$55:C63))</f>
        <v/>
      </c>
      <c r="B63" s="162"/>
      <c r="C63" s="167" t="str">
        <f t="shared" si="4"/>
        <v/>
      </c>
      <c r="D63" s="167" t="str">
        <f t="shared" si="9"/>
        <v/>
      </c>
      <c r="E63" s="189" t="str">
        <f>IF(I63="","",IF(I63='1. Hitos'!$E$7,1,IF(I63='1. Hitos'!$E$8,2,IF(I63='1. Hitos'!$E$9,3,IF(I63='1. Hitos'!$E$10,4,IF(I63='1. Hitos'!$E$11,5))))))</f>
        <v/>
      </c>
      <c r="F63" s="190" t="str">
        <f t="shared" si="10"/>
        <v/>
      </c>
      <c r="G63" s="191" t="str">
        <f t="array" ref="G63">IF(O63="","",MAX(IF($F$55:$F$79=F63,$O$55:$O$79,0)))</f>
        <v/>
      </c>
      <c r="H63" s="8"/>
      <c r="I63" s="283"/>
      <c r="J63" s="172"/>
      <c r="K63" s="339"/>
      <c r="L63" s="192"/>
      <c r="M63" s="193"/>
      <c r="N63" s="170"/>
      <c r="O63" s="194"/>
      <c r="P63" s="195"/>
      <c r="Q63" s="196" t="str">
        <f t="shared" si="8"/>
        <v>Incompleto/Fecha mal declarada</v>
      </c>
    </row>
    <row r="64" spans="1:17" ht="20.100000000000001" customHeight="1" x14ac:dyDescent="0.25">
      <c r="A64" s="65" t="str">
        <f>IF(C64="","",+COUNTA($C$55:C64))</f>
        <v/>
      </c>
      <c r="B64" s="162"/>
      <c r="C64" s="167" t="str">
        <f t="shared" si="4"/>
        <v/>
      </c>
      <c r="D64" s="167" t="str">
        <f t="shared" si="9"/>
        <v/>
      </c>
      <c r="E64" s="189" t="str">
        <f>IF(I64="","",IF(I64='1. Hitos'!$E$7,1,IF(I64='1. Hitos'!$E$8,2,IF(I64='1. Hitos'!$E$9,3,IF(I64='1. Hitos'!$E$10,4,IF(I64='1. Hitos'!$E$11,5))))))</f>
        <v/>
      </c>
      <c r="F64" s="190" t="str">
        <f t="shared" si="10"/>
        <v/>
      </c>
      <c r="G64" s="191" t="str">
        <f t="array" ref="G64">IF(O64="","",MAX(IF($F$55:$F$79=F64,$O$55:$O$79,0)))</f>
        <v/>
      </c>
      <c r="H64" s="8"/>
      <c r="I64" s="283"/>
      <c r="J64" s="172"/>
      <c r="K64" s="339"/>
      <c r="L64" s="192"/>
      <c r="M64" s="193"/>
      <c r="N64" s="170"/>
      <c r="O64" s="194"/>
      <c r="P64" s="195"/>
      <c r="Q64" s="196" t="str">
        <f t="shared" si="8"/>
        <v>Incompleto/Fecha mal declarada</v>
      </c>
    </row>
    <row r="65" spans="1:17" ht="20.100000000000001" customHeight="1" x14ac:dyDescent="0.25">
      <c r="A65" s="65" t="str">
        <f>IF(C65="","",+COUNTA($C$55:C65))</f>
        <v/>
      </c>
      <c r="B65" s="162"/>
      <c r="C65" s="167" t="str">
        <f t="shared" si="4"/>
        <v/>
      </c>
      <c r="D65" s="167" t="str">
        <f t="shared" si="9"/>
        <v/>
      </c>
      <c r="E65" s="189" t="str">
        <f>IF(I65="","",IF(I65='1. Hitos'!$E$7,1,IF(I65='1. Hitos'!$E$8,2,IF(I65='1. Hitos'!$E$9,3,IF(I65='1. Hitos'!$E$10,4,IF(I65='1. Hitos'!$E$11,5))))))</f>
        <v/>
      </c>
      <c r="F65" s="190" t="str">
        <f t="shared" si="10"/>
        <v/>
      </c>
      <c r="G65" s="191" t="str">
        <f t="array" ref="G65">IF(O65="","",MAX(IF($F$55:$F$79=F65,$O$55:$O$79,0)))</f>
        <v/>
      </c>
      <c r="H65" s="8"/>
      <c r="I65" s="283"/>
      <c r="J65" s="172"/>
      <c r="K65" s="339"/>
      <c r="L65" s="192"/>
      <c r="M65" s="193"/>
      <c r="N65" s="170"/>
      <c r="O65" s="194"/>
      <c r="P65" s="195"/>
      <c r="Q65" s="196" t="str">
        <f t="shared" si="8"/>
        <v>Incompleto/Fecha mal declarada</v>
      </c>
    </row>
    <row r="66" spans="1:17" ht="20.100000000000001" customHeight="1" x14ac:dyDescent="0.25">
      <c r="A66" s="65" t="str">
        <f>IF(C66="","",+COUNTA($C$55:C66))</f>
        <v/>
      </c>
      <c r="B66" s="162"/>
      <c r="C66" s="167" t="str">
        <f t="shared" si="4"/>
        <v/>
      </c>
      <c r="D66" s="167" t="str">
        <f t="shared" si="9"/>
        <v/>
      </c>
      <c r="E66" s="189" t="str">
        <f>IF(I66="","",IF(I66='1. Hitos'!$E$7,1,IF(I66='1. Hitos'!$E$8,2,IF(I66='1. Hitos'!$E$9,3,IF(I66='1. Hitos'!$E$10,4,IF(I66='1. Hitos'!$E$11,5))))))</f>
        <v/>
      </c>
      <c r="F66" s="190" t="str">
        <f t="shared" si="10"/>
        <v/>
      </c>
      <c r="G66" s="191" t="str">
        <f t="array" ref="G66">IF(O66="","",MAX(IF($F$55:$F$79=F66,$O$55:$O$79,0)))</f>
        <v/>
      </c>
      <c r="H66" s="8"/>
      <c r="I66" s="283"/>
      <c r="J66" s="172"/>
      <c r="K66" s="339"/>
      <c r="L66" s="192"/>
      <c r="M66" s="193"/>
      <c r="N66" s="170"/>
      <c r="O66" s="194"/>
      <c r="P66" s="195"/>
      <c r="Q66" s="196" t="str">
        <f t="shared" si="8"/>
        <v>Incompleto/Fecha mal declarada</v>
      </c>
    </row>
    <row r="67" spans="1:17" ht="20.100000000000001" customHeight="1" x14ac:dyDescent="0.25">
      <c r="A67" s="65" t="str">
        <f>IF(C67="","",+COUNTA($C$55:C67))</f>
        <v/>
      </c>
      <c r="B67" s="162"/>
      <c r="C67" s="167" t="str">
        <f t="shared" si="4"/>
        <v/>
      </c>
      <c r="D67" s="167" t="str">
        <f t="shared" si="9"/>
        <v/>
      </c>
      <c r="E67" s="189" t="str">
        <f>IF(I67="","",IF(I67='1. Hitos'!$E$7,1,IF(I67='1. Hitos'!$E$8,2,IF(I67='1. Hitos'!$E$9,3,IF(I67='1. Hitos'!$E$10,4,IF(I67='1. Hitos'!$E$11,5))))))</f>
        <v/>
      </c>
      <c r="F67" s="190" t="str">
        <f t="shared" si="10"/>
        <v/>
      </c>
      <c r="G67" s="191" t="str">
        <f t="array" ref="G67">IF(O67="","",MAX(IF($F$55:$F$79=F67,$O$55:$O$79,0)))</f>
        <v/>
      </c>
      <c r="H67" s="8"/>
      <c r="I67" s="283"/>
      <c r="J67" s="172"/>
      <c r="K67" s="339"/>
      <c r="L67" s="192"/>
      <c r="M67" s="193"/>
      <c r="N67" s="170"/>
      <c r="O67" s="194"/>
      <c r="P67" s="195"/>
      <c r="Q67" s="196" t="str">
        <f t="shared" si="8"/>
        <v>Incompleto/Fecha mal declarada</v>
      </c>
    </row>
    <row r="68" spans="1:17" ht="20.100000000000001" customHeight="1" x14ac:dyDescent="0.25">
      <c r="A68" s="65" t="str">
        <f>IF(C68="","",+COUNTA($C$55:C68))</f>
        <v/>
      </c>
      <c r="B68" s="162"/>
      <c r="C68" s="167" t="str">
        <f t="shared" ref="C68:C79" si="11">IF(I68="","","PEM")</f>
        <v/>
      </c>
      <c r="D68" s="167" t="str">
        <f t="shared" si="9"/>
        <v/>
      </c>
      <c r="E68" s="189" t="str">
        <f>IF(I68="","",IF(I68='1. Hitos'!$E$7,1,IF(I68='1. Hitos'!$E$8,2,IF(I68='1. Hitos'!$E$9,3,IF(I68='1. Hitos'!$E$10,4,IF(I68='1. Hitos'!$E$11,5))))))</f>
        <v/>
      </c>
      <c r="F68" s="190" t="str">
        <f t="shared" si="10"/>
        <v/>
      </c>
      <c r="G68" s="191" t="str">
        <f t="array" ref="G68">IF(O68="","",MAX(IF($F$55:$F$79=F68,$O$55:$O$79,0)))</f>
        <v/>
      </c>
      <c r="H68" s="8"/>
      <c r="I68" s="283"/>
      <c r="J68" s="172"/>
      <c r="K68" s="339"/>
      <c r="L68" s="192"/>
      <c r="M68" s="193"/>
      <c r="N68" s="170"/>
      <c r="O68" s="194"/>
      <c r="P68" s="195"/>
      <c r="Q68" s="196" t="str">
        <f t="shared" si="8"/>
        <v>Incompleto/Fecha mal declarada</v>
      </c>
    </row>
    <row r="69" spans="1:17" ht="20.100000000000001" customHeight="1" x14ac:dyDescent="0.25">
      <c r="A69" s="65" t="str">
        <f>IF(C69="","",+COUNTA($C$55:C69))</f>
        <v/>
      </c>
      <c r="B69" s="162"/>
      <c r="C69" s="167" t="str">
        <f t="shared" si="11"/>
        <v/>
      </c>
      <c r="D69" s="167" t="str">
        <f t="shared" si="9"/>
        <v/>
      </c>
      <c r="E69" s="189" t="str">
        <f>IF(I69="","",IF(I69='1. Hitos'!$E$7,1,IF(I69='1. Hitos'!$E$8,2,IF(I69='1. Hitos'!$E$9,3,IF(I69='1. Hitos'!$E$10,4,IF(I69='1. Hitos'!$E$11,5))))))</f>
        <v/>
      </c>
      <c r="F69" s="190" t="str">
        <f t="shared" si="10"/>
        <v/>
      </c>
      <c r="G69" s="191" t="str">
        <f t="array" ref="G69">IF(O69="","",MAX(IF($F$55:$F$79=F69,$O$55:$O$79,0)))</f>
        <v/>
      </c>
      <c r="H69" s="8"/>
      <c r="I69" s="283"/>
      <c r="J69" s="172"/>
      <c r="K69" s="339"/>
      <c r="L69" s="192"/>
      <c r="M69" s="193"/>
      <c r="N69" s="170"/>
      <c r="O69" s="194"/>
      <c r="P69" s="195"/>
      <c r="Q69" s="196" t="str">
        <f t="shared" si="8"/>
        <v>Incompleto/Fecha mal declarada</v>
      </c>
    </row>
    <row r="70" spans="1:17" ht="20.100000000000001" customHeight="1" x14ac:dyDescent="0.25">
      <c r="A70" s="65" t="str">
        <f>IF(C70="","",+COUNTA($C$55:C70))</f>
        <v/>
      </c>
      <c r="B70" s="162"/>
      <c r="C70" s="167" t="str">
        <f t="shared" si="11"/>
        <v/>
      </c>
      <c r="D70" s="167" t="str">
        <f t="shared" si="9"/>
        <v/>
      </c>
      <c r="E70" s="189" t="str">
        <f>IF(I70="","",IF(I70='1. Hitos'!$E$7,1,IF(I70='1. Hitos'!$E$8,2,IF(I70='1. Hitos'!$E$9,3,IF(I70='1. Hitos'!$E$10,4,IF(I70='1. Hitos'!$E$11,5))))))</f>
        <v/>
      </c>
      <c r="F70" s="190" t="str">
        <f t="shared" si="10"/>
        <v/>
      </c>
      <c r="G70" s="191" t="str">
        <f t="array" ref="G70">IF(O70="","",MAX(IF($F$55:$F$79=F70,$O$55:$O$79,0)))</f>
        <v/>
      </c>
      <c r="H70" s="8"/>
      <c r="I70" s="283"/>
      <c r="J70" s="172"/>
      <c r="K70" s="339"/>
      <c r="L70" s="192"/>
      <c r="M70" s="193"/>
      <c r="N70" s="170"/>
      <c r="O70" s="194"/>
      <c r="P70" s="195"/>
      <c r="Q70" s="196" t="str">
        <f t="shared" si="8"/>
        <v>Incompleto/Fecha mal declarada</v>
      </c>
    </row>
    <row r="71" spans="1:17" ht="20.100000000000001" customHeight="1" x14ac:dyDescent="0.25">
      <c r="A71" s="65" t="str">
        <f>IF(C71="","",+COUNTA($C$55:C71))</f>
        <v/>
      </c>
      <c r="B71" s="162"/>
      <c r="C71" s="167" t="str">
        <f t="shared" si="11"/>
        <v/>
      </c>
      <c r="D71" s="167" t="str">
        <f t="shared" si="9"/>
        <v/>
      </c>
      <c r="E71" s="189" t="str">
        <f>IF(I71="","",IF(I71='1. Hitos'!$E$7,1,IF(I71='1. Hitos'!$E$8,2,IF(I71='1. Hitos'!$E$9,3,IF(I71='1. Hitos'!$E$10,4,IF(I71='1. Hitos'!$E$11,5))))))</f>
        <v/>
      </c>
      <c r="F71" s="190" t="str">
        <f t="shared" si="10"/>
        <v/>
      </c>
      <c r="G71" s="191" t="str">
        <f t="array" ref="G71">IF(O71="","",MAX(IF($F$55:$F$79=F71,$O$55:$O$79,0)))</f>
        <v/>
      </c>
      <c r="H71" s="8"/>
      <c r="I71" s="283"/>
      <c r="J71" s="172"/>
      <c r="K71" s="339"/>
      <c r="L71" s="192"/>
      <c r="M71" s="193"/>
      <c r="N71" s="170"/>
      <c r="O71" s="194"/>
      <c r="P71" s="195"/>
      <c r="Q71" s="196" t="str">
        <f t="shared" si="8"/>
        <v>Incompleto/Fecha mal declarada</v>
      </c>
    </row>
    <row r="72" spans="1:17" ht="20.100000000000001" customHeight="1" x14ac:dyDescent="0.25">
      <c r="A72" s="65" t="str">
        <f>IF(C72="","",+COUNTA($C$55:C72))</f>
        <v/>
      </c>
      <c r="B72" s="162"/>
      <c r="C72" s="167" t="str">
        <f t="shared" si="11"/>
        <v/>
      </c>
      <c r="D72" s="167" t="str">
        <f t="shared" si="9"/>
        <v/>
      </c>
      <c r="E72" s="189" t="str">
        <f>IF(I72="","",IF(I72='1. Hitos'!$E$7,1,IF(I72='1. Hitos'!$E$8,2,IF(I72='1. Hitos'!$E$9,3,IF(I72='1. Hitos'!$E$10,4,IF(I72='1. Hitos'!$E$11,5))))))</f>
        <v/>
      </c>
      <c r="F72" s="190" t="str">
        <f t="shared" si="10"/>
        <v/>
      </c>
      <c r="G72" s="191" t="str">
        <f t="array" ref="G72">IF(O72="","",MAX(IF($F$55:$F$79=F72,$O$55:$O$79,0)))</f>
        <v/>
      </c>
      <c r="H72" s="8"/>
      <c r="I72" s="283"/>
      <c r="J72" s="172"/>
      <c r="K72" s="339"/>
      <c r="L72" s="192"/>
      <c r="M72" s="193"/>
      <c r="N72" s="170"/>
      <c r="O72" s="194"/>
      <c r="P72" s="195"/>
      <c r="Q72" s="196" t="str">
        <f t="shared" si="8"/>
        <v>Incompleto/Fecha mal declarada</v>
      </c>
    </row>
    <row r="73" spans="1:17" ht="20.100000000000001" customHeight="1" x14ac:dyDescent="0.25">
      <c r="A73" s="65" t="str">
        <f>IF(C73="","",+COUNTA($C$55:C73))</f>
        <v/>
      </c>
      <c r="B73" s="162"/>
      <c r="C73" s="167" t="str">
        <f t="shared" si="11"/>
        <v/>
      </c>
      <c r="D73" s="167" t="str">
        <f t="shared" si="9"/>
        <v/>
      </c>
      <c r="E73" s="189" t="str">
        <f>IF(I73="","",IF(I73='1. Hitos'!$E$7,1,IF(I73='1. Hitos'!$E$8,2,IF(I73='1. Hitos'!$E$9,3,IF(I73='1. Hitos'!$E$10,4,IF(I73='1. Hitos'!$E$11,5))))))</f>
        <v/>
      </c>
      <c r="F73" s="190" t="str">
        <f t="shared" si="10"/>
        <v/>
      </c>
      <c r="G73" s="191" t="str">
        <f t="array" ref="G73">IF(O73="","",MAX(IF($F$55:$F$79=F73,$O$55:$O$79,0)))</f>
        <v/>
      </c>
      <c r="H73" s="8"/>
      <c r="I73" s="283"/>
      <c r="J73" s="172"/>
      <c r="K73" s="339"/>
      <c r="L73" s="192"/>
      <c r="M73" s="193"/>
      <c r="N73" s="170"/>
      <c r="O73" s="194"/>
      <c r="P73" s="195"/>
      <c r="Q73" s="196" t="str">
        <f t="shared" si="8"/>
        <v>Incompleto/Fecha mal declarada</v>
      </c>
    </row>
    <row r="74" spans="1:17" ht="20.100000000000001" customHeight="1" x14ac:dyDescent="0.25">
      <c r="A74" s="65" t="str">
        <f>IF(C74="","",+COUNTA($C$55:C74))</f>
        <v/>
      </c>
      <c r="B74" s="162"/>
      <c r="C74" s="167" t="str">
        <f t="shared" si="11"/>
        <v/>
      </c>
      <c r="D74" s="167" t="str">
        <f t="shared" si="9"/>
        <v/>
      </c>
      <c r="E74" s="189" t="str">
        <f>IF(I74="","",IF(I74='1. Hitos'!$E$7,1,IF(I74='1. Hitos'!$E$8,2,IF(I74='1. Hitos'!$E$9,3,IF(I74='1. Hitos'!$E$10,4,IF(I74='1. Hitos'!$E$11,5))))))</f>
        <v/>
      </c>
      <c r="F74" s="190" t="str">
        <f t="shared" si="10"/>
        <v/>
      </c>
      <c r="G74" s="191" t="str">
        <f t="array" ref="G74">IF(O74="","",MAX(IF($F$55:$F$79=F74,$O$55:$O$79,0)))</f>
        <v/>
      </c>
      <c r="H74" s="8"/>
      <c r="I74" s="283"/>
      <c r="J74" s="172"/>
      <c r="K74" s="339"/>
      <c r="L74" s="192"/>
      <c r="M74" s="193"/>
      <c r="N74" s="170"/>
      <c r="O74" s="194"/>
      <c r="P74" s="195"/>
      <c r="Q74" s="196" t="str">
        <f t="shared" si="8"/>
        <v>Incompleto/Fecha mal declarada</v>
      </c>
    </row>
    <row r="75" spans="1:17" ht="20.100000000000001" customHeight="1" x14ac:dyDescent="0.25">
      <c r="A75" s="65" t="str">
        <f>IF(C75="","",+COUNTA($C$55:C75))</f>
        <v/>
      </c>
      <c r="B75" s="162"/>
      <c r="C75" s="167" t="str">
        <f t="shared" si="11"/>
        <v/>
      </c>
      <c r="D75" s="167" t="str">
        <f t="shared" si="9"/>
        <v/>
      </c>
      <c r="E75" s="189" t="str">
        <f>IF(I75="","",IF(I75='1. Hitos'!$E$7,1,IF(I75='1. Hitos'!$E$8,2,IF(I75='1. Hitos'!$E$9,3,IF(I75='1. Hitos'!$E$10,4,IF(I75='1. Hitos'!$E$11,5))))))</f>
        <v/>
      </c>
      <c r="F75" s="190" t="str">
        <f t="shared" si="10"/>
        <v/>
      </c>
      <c r="G75" s="191" t="str">
        <f t="array" ref="G75">IF(O75="","",MAX(IF($F$55:$F$79=F75,$O$55:$O$79,0)))</f>
        <v/>
      </c>
      <c r="H75" s="8"/>
      <c r="I75" s="283"/>
      <c r="J75" s="172"/>
      <c r="K75" s="339"/>
      <c r="L75" s="192"/>
      <c r="M75" s="193"/>
      <c r="N75" s="170"/>
      <c r="O75" s="194"/>
      <c r="P75" s="195"/>
      <c r="Q75" s="196" t="str">
        <f t="shared" si="8"/>
        <v>Incompleto/Fecha mal declarada</v>
      </c>
    </row>
    <row r="76" spans="1:17" ht="20.100000000000001" customHeight="1" x14ac:dyDescent="0.25">
      <c r="A76" s="65" t="str">
        <f>IF(C76="","",+COUNTA($C$55:C76))</f>
        <v/>
      </c>
      <c r="B76" s="162"/>
      <c r="C76" s="167" t="str">
        <f t="shared" si="11"/>
        <v/>
      </c>
      <c r="D76" s="167" t="str">
        <f t="shared" si="9"/>
        <v/>
      </c>
      <c r="E76" s="189" t="str">
        <f>IF(I76="","",IF(I76='1. Hitos'!$E$7,1,IF(I76='1. Hitos'!$E$8,2,IF(I76='1. Hitos'!$E$9,3,IF(I76='1. Hitos'!$E$10,4,IF(I76='1. Hitos'!$E$11,5))))))</f>
        <v/>
      </c>
      <c r="F76" s="190" t="str">
        <f t="shared" si="10"/>
        <v/>
      </c>
      <c r="G76" s="191" t="str">
        <f t="array" ref="G76">IF(O76="","",MAX(IF($F$55:$F$79=F76,$O$55:$O$79,0)))</f>
        <v/>
      </c>
      <c r="H76" s="8"/>
      <c r="I76" s="283"/>
      <c r="J76" s="172"/>
      <c r="K76" s="339"/>
      <c r="L76" s="192"/>
      <c r="M76" s="193"/>
      <c r="N76" s="170"/>
      <c r="O76" s="194"/>
      <c r="P76" s="195"/>
      <c r="Q76" s="196" t="str">
        <f t="shared" si="8"/>
        <v>Incompleto/Fecha mal declarada</v>
      </c>
    </row>
    <row r="77" spans="1:17" ht="20.100000000000001" customHeight="1" x14ac:dyDescent="0.25">
      <c r="A77" s="65" t="str">
        <f>IF(C77="","",+COUNTA($C$55:C77))</f>
        <v/>
      </c>
      <c r="B77" s="162"/>
      <c r="C77" s="167" t="str">
        <f t="shared" si="11"/>
        <v/>
      </c>
      <c r="D77" s="167" t="str">
        <f t="shared" si="9"/>
        <v/>
      </c>
      <c r="E77" s="189" t="str">
        <f>IF(I77="","",IF(I77='1. Hitos'!$E$7,1,IF(I77='1. Hitos'!$E$8,2,IF(I77='1. Hitos'!$E$9,3,IF(I77='1. Hitos'!$E$10,4,IF(I77='1. Hitos'!$E$11,5))))))</f>
        <v/>
      </c>
      <c r="F77" s="190" t="str">
        <f t="shared" si="10"/>
        <v/>
      </c>
      <c r="G77" s="191" t="str">
        <f t="array" ref="G77">IF(O77="","",MAX(IF($F$55:$F$79=F77,$O$55:$O$79,0)))</f>
        <v/>
      </c>
      <c r="H77" s="8"/>
      <c r="I77" s="283"/>
      <c r="J77" s="172"/>
      <c r="K77" s="339"/>
      <c r="L77" s="192"/>
      <c r="M77" s="193"/>
      <c r="N77" s="170"/>
      <c r="O77" s="194"/>
      <c r="P77" s="195"/>
      <c r="Q77" s="196" t="str">
        <f t="shared" si="8"/>
        <v>Incompleto/Fecha mal declarada</v>
      </c>
    </row>
    <row r="78" spans="1:17" ht="20.100000000000001" customHeight="1" x14ac:dyDescent="0.25">
      <c r="A78" s="65" t="str">
        <f>IF(C78="","",+COUNTA($C$55:C78))</f>
        <v/>
      </c>
      <c r="B78" s="162"/>
      <c r="C78" s="167" t="str">
        <f t="shared" si="11"/>
        <v/>
      </c>
      <c r="D78" s="167" t="str">
        <f t="shared" si="9"/>
        <v/>
      </c>
      <c r="E78" s="189" t="str">
        <f>IF(I78="","",IF(I78='1. Hitos'!$E$7,1,IF(I78='1. Hitos'!$E$8,2,IF(I78='1. Hitos'!$E$9,3,IF(I78='1. Hitos'!$E$10,4,IF(I78='1. Hitos'!$E$11,5))))))</f>
        <v/>
      </c>
      <c r="F78" s="190" t="str">
        <f t="shared" si="10"/>
        <v/>
      </c>
      <c r="G78" s="191" t="str">
        <f t="array" ref="G78">IF(O78="","",MAX(IF($F$55:$F$79=F78,$O$55:$O$79,0)))</f>
        <v/>
      </c>
      <c r="H78" s="8"/>
      <c r="I78" s="283"/>
      <c r="J78" s="172"/>
      <c r="K78" s="339"/>
      <c r="L78" s="192"/>
      <c r="M78" s="193"/>
      <c r="N78" s="170"/>
      <c r="O78" s="194"/>
      <c r="P78" s="195"/>
      <c r="Q78" s="196" t="str">
        <f t="shared" si="8"/>
        <v>Incompleto/Fecha mal declarada</v>
      </c>
    </row>
    <row r="79" spans="1:17" ht="20.100000000000001" customHeight="1" x14ac:dyDescent="0.25">
      <c r="A79" s="65" t="str">
        <f>IF(C79="","",+COUNTA($C$55:C79))</f>
        <v/>
      </c>
      <c r="B79" s="162"/>
      <c r="C79" s="167" t="str">
        <f t="shared" si="11"/>
        <v/>
      </c>
      <c r="D79" s="167" t="str">
        <f t="shared" si="9"/>
        <v/>
      </c>
      <c r="E79" s="189" t="str">
        <f>IF(I79="","",IF(I79='1. Hitos'!$E$7,1,IF(I79='1. Hitos'!$E$8,2,IF(I79='1. Hitos'!$E$9,3,IF(I79='1. Hitos'!$E$10,4,IF(I79='1. Hitos'!$E$11,5))))))</f>
        <v/>
      </c>
      <c r="F79" s="190" t="str">
        <f t="shared" si="10"/>
        <v/>
      </c>
      <c r="G79" s="191" t="str">
        <f t="array" ref="G79">IF(O79="","",MAX(IF($F$55:$F$79=F79,$O$55:$O$79,0)))</f>
        <v/>
      </c>
      <c r="H79" s="8"/>
      <c r="I79" s="283"/>
      <c r="J79" s="172"/>
      <c r="K79" s="339"/>
      <c r="L79" s="192"/>
      <c r="M79" s="193"/>
      <c r="N79" s="170"/>
      <c r="O79" s="194"/>
      <c r="P79" s="195"/>
      <c r="Q79" s="196" t="str">
        <f t="shared" si="8"/>
        <v>Incompleto/Fecha mal declarada</v>
      </c>
    </row>
    <row r="80" spans="1:17" ht="53.25" customHeight="1" x14ac:dyDescent="0.25">
      <c r="A80" s="66" t="s">
        <v>5983</v>
      </c>
      <c r="B80" s="163"/>
      <c r="C80" s="287" t="s">
        <v>6339</v>
      </c>
      <c r="D80" s="287" t="s">
        <v>6338</v>
      </c>
      <c r="E80" s="197"/>
      <c r="F80" s="197" t="s">
        <v>6347</v>
      </c>
      <c r="G80" s="198" t="s">
        <v>6357</v>
      </c>
      <c r="H80" s="8"/>
      <c r="I80" s="282" t="s">
        <v>6350</v>
      </c>
      <c r="J80" s="340" t="s">
        <v>5982</v>
      </c>
      <c r="K80" s="341" t="s">
        <v>6346</v>
      </c>
      <c r="L80" s="199" t="s">
        <v>6282</v>
      </c>
      <c r="M80" s="199" t="s">
        <v>6059</v>
      </c>
      <c r="N80" s="199" t="s">
        <v>6336</v>
      </c>
      <c r="O80" s="199" t="s">
        <v>6345</v>
      </c>
      <c r="P80" s="195"/>
      <c r="Q80" s="199" t="s">
        <v>6039</v>
      </c>
    </row>
    <row r="81" spans="1:17" ht="20.100000000000001" customHeight="1" x14ac:dyDescent="0.25">
      <c r="A81" s="65" t="str">
        <f>IF(C81="","",+COUNTA(C81))</f>
        <v/>
      </c>
      <c r="B81" s="162"/>
      <c r="C81" s="167" t="str">
        <f>IF(I81="","","AES")</f>
        <v/>
      </c>
      <c r="D81" s="167" t="str">
        <f>IF(C81="","","2.1")</f>
        <v/>
      </c>
      <c r="E81" s="189" t="str">
        <f>IF(I81="","",IF(I81='1. Hitos'!$G$7,1,IF(I81='1. Hitos'!$G$8,2,IF(I81='1. Hitos'!$G$9,3,IF(I81='1. Hitos'!$G$10,4,IF(I81='1. Hitos'!$G$11,5))))))</f>
        <v/>
      </c>
      <c r="F81" s="190" t="str">
        <f>IF(E81="","","PEM"&amp;21&amp;0&amp;E81)</f>
        <v/>
      </c>
      <c r="G81" s="191" t="str">
        <f t="array" ref="G81">IF(O81="","",MAX(IF($F$81:$F$105=F81,$O$81:$O$105,0)))</f>
        <v/>
      </c>
      <c r="H81" s="8"/>
      <c r="I81" s="284"/>
      <c r="J81" s="342"/>
      <c r="K81" s="339"/>
      <c r="L81" s="192"/>
      <c r="M81" s="193"/>
      <c r="N81" s="170"/>
      <c r="O81" s="194"/>
      <c r="P81" s="195"/>
      <c r="Q81" s="196" t="str">
        <f t="shared" ref="Q81:Q105" si="12">IF(OR(K81="",I81="",G81="",L81="",M81="",J81="",N81="",O81="",O81&lt;N81),"Incompleto/Fecha mal declarada","Ok")</f>
        <v>Incompleto/Fecha mal declarada</v>
      </c>
    </row>
    <row r="82" spans="1:17" ht="20.100000000000001" customHeight="1" x14ac:dyDescent="0.25">
      <c r="A82" s="65" t="str">
        <f>IF(C82="","",+COUNTA($C$81:C82))</f>
        <v/>
      </c>
      <c r="B82" s="162"/>
      <c r="C82" s="167" t="str">
        <f t="shared" ref="C82:C145" si="13">IF(I82="","","AES")</f>
        <v/>
      </c>
      <c r="D82" s="167" t="str">
        <f t="shared" ref="D82:D105" si="14">IF(C82="","","2.1")</f>
        <v/>
      </c>
      <c r="E82" s="189" t="str">
        <f>IF(I82="","",IF(I82='1. Hitos'!$G$7,1,IF(I82='1. Hitos'!$G$8,2,IF(I82='1. Hitos'!$G$9,3,IF(I82='1. Hitos'!$G$10,4,IF(I82='1. Hitos'!$G$11,5))))))</f>
        <v/>
      </c>
      <c r="F82" s="190" t="str">
        <f t="shared" ref="F82:F105" si="15">IF(E82="","","PEM"&amp;12&amp;0&amp;E82)</f>
        <v/>
      </c>
      <c r="G82" s="191" t="str">
        <f t="array" ref="G82">IF(O82="","",MAX(IF($F$81:$F$105=F82,$O$81:$O$105,0)))</f>
        <v/>
      </c>
      <c r="H82" s="8"/>
      <c r="I82" s="283"/>
      <c r="J82" s="172"/>
      <c r="K82" s="339"/>
      <c r="L82" s="192"/>
      <c r="M82" s="193"/>
      <c r="N82" s="170"/>
      <c r="O82" s="194"/>
      <c r="P82" s="195"/>
      <c r="Q82" s="196" t="str">
        <f t="shared" si="12"/>
        <v>Incompleto/Fecha mal declarada</v>
      </c>
    </row>
    <row r="83" spans="1:17" ht="20.100000000000001" customHeight="1" x14ac:dyDescent="0.25">
      <c r="A83" s="65" t="str">
        <f>IF(C83="","",+COUNTA($C$81:C83))</f>
        <v/>
      </c>
      <c r="B83" s="162"/>
      <c r="C83" s="167" t="str">
        <f t="shared" si="13"/>
        <v/>
      </c>
      <c r="D83" s="167" t="str">
        <f t="shared" si="14"/>
        <v/>
      </c>
      <c r="E83" s="189" t="str">
        <f>IF(I83="","",IF(I83='1. Hitos'!$G$7,1,IF(I83='1. Hitos'!$G$8,2,IF(I83='1. Hitos'!$G$9,3,IF(I83='1. Hitos'!$G$10,4,IF(I83='1. Hitos'!$G$11,5))))))</f>
        <v/>
      </c>
      <c r="F83" s="190" t="str">
        <f t="shared" si="15"/>
        <v/>
      </c>
      <c r="G83" s="191" t="str">
        <f t="array" ref="G83">IF(O83="","",MAX(IF($F$81:$F$105=F83,$O$81:$O$105,0)))</f>
        <v/>
      </c>
      <c r="H83" s="8"/>
      <c r="I83" s="283"/>
      <c r="J83" s="172"/>
      <c r="K83" s="339"/>
      <c r="L83" s="192"/>
      <c r="M83" s="193"/>
      <c r="N83" s="170"/>
      <c r="O83" s="194"/>
      <c r="P83" s="195"/>
      <c r="Q83" s="196" t="str">
        <f t="shared" si="12"/>
        <v>Incompleto/Fecha mal declarada</v>
      </c>
    </row>
    <row r="84" spans="1:17" ht="20.100000000000001" customHeight="1" x14ac:dyDescent="0.25">
      <c r="A84" s="65" t="str">
        <f>IF(C84="","",+COUNTA($C$81:C84))</f>
        <v/>
      </c>
      <c r="B84" s="162"/>
      <c r="C84" s="167" t="str">
        <f t="shared" si="13"/>
        <v/>
      </c>
      <c r="D84" s="167" t="str">
        <f t="shared" si="14"/>
        <v/>
      </c>
      <c r="E84" s="189" t="str">
        <f>IF(I84="","",IF(I84='1. Hitos'!$G$7,1,IF(I84='1. Hitos'!$G$8,2,IF(I84='1. Hitos'!$G$9,3,IF(I84='1. Hitos'!$G$10,4,IF(I84='1. Hitos'!$G$11,5))))))</f>
        <v/>
      </c>
      <c r="F84" s="190" t="str">
        <f t="shared" si="15"/>
        <v/>
      </c>
      <c r="G84" s="191" t="str">
        <f t="array" ref="G84">IF(O84="","",MAX(IF($F$81:$F$105=F84,$O$81:$O$105,0)))</f>
        <v/>
      </c>
      <c r="H84" s="8"/>
      <c r="I84" s="283"/>
      <c r="J84" s="172"/>
      <c r="K84" s="339"/>
      <c r="L84" s="192"/>
      <c r="M84" s="193"/>
      <c r="N84" s="170"/>
      <c r="O84" s="194"/>
      <c r="P84" s="195"/>
      <c r="Q84" s="196" t="str">
        <f t="shared" si="12"/>
        <v>Incompleto/Fecha mal declarada</v>
      </c>
    </row>
    <row r="85" spans="1:17" ht="20.100000000000001" customHeight="1" x14ac:dyDescent="0.25">
      <c r="A85" s="65" t="str">
        <f>IF(C85="","",+COUNTA($C$81:C85))</f>
        <v/>
      </c>
      <c r="B85" s="162"/>
      <c r="C85" s="167" t="str">
        <f t="shared" si="13"/>
        <v/>
      </c>
      <c r="D85" s="167" t="str">
        <f t="shared" si="14"/>
        <v/>
      </c>
      <c r="E85" s="189" t="str">
        <f>IF(I85="","",IF(I85='1. Hitos'!$G$7,1,IF(I85='1. Hitos'!$G$8,2,IF(I85='1. Hitos'!$G$9,3,IF(I85='1. Hitos'!$G$10,4,IF(I85='1. Hitos'!$G$11,5))))))</f>
        <v/>
      </c>
      <c r="F85" s="190" t="str">
        <f t="shared" si="15"/>
        <v/>
      </c>
      <c r="G85" s="191" t="str">
        <f t="array" ref="G85">IF(O85="","",MAX(IF($F$81:$F$105=F85,$O$81:$O$105,0)))</f>
        <v/>
      </c>
      <c r="H85" s="8"/>
      <c r="I85" s="283"/>
      <c r="J85" s="172"/>
      <c r="K85" s="339"/>
      <c r="L85" s="192"/>
      <c r="M85" s="193"/>
      <c r="N85" s="170"/>
      <c r="O85" s="194"/>
      <c r="P85" s="195"/>
      <c r="Q85" s="196" t="str">
        <f t="shared" si="12"/>
        <v>Incompleto/Fecha mal declarada</v>
      </c>
    </row>
    <row r="86" spans="1:17" ht="20.100000000000001" customHeight="1" x14ac:dyDescent="0.25">
      <c r="A86" s="65" t="str">
        <f>IF(C86="","",+COUNTA($C$81:C86))</f>
        <v/>
      </c>
      <c r="B86" s="162"/>
      <c r="C86" s="167" t="str">
        <f t="shared" si="13"/>
        <v/>
      </c>
      <c r="D86" s="167" t="str">
        <f t="shared" si="14"/>
        <v/>
      </c>
      <c r="E86" s="189" t="str">
        <f>IF(I86="","",IF(I86='1. Hitos'!$G$7,1,IF(I86='1. Hitos'!$G$8,2,IF(I86='1. Hitos'!$G$9,3,IF(I86='1. Hitos'!$G$10,4,IF(I86='1. Hitos'!$G$11,5))))))</f>
        <v/>
      </c>
      <c r="F86" s="190" t="str">
        <f t="shared" si="15"/>
        <v/>
      </c>
      <c r="G86" s="191" t="str">
        <f t="array" ref="G86">IF(O86="","",MAX(IF($F$81:$F$105=F86,$O$81:$O$105,0)))</f>
        <v/>
      </c>
      <c r="H86" s="8"/>
      <c r="I86" s="283"/>
      <c r="J86" s="172"/>
      <c r="K86" s="339"/>
      <c r="L86" s="192"/>
      <c r="M86" s="193"/>
      <c r="N86" s="170"/>
      <c r="O86" s="194"/>
      <c r="P86" s="195"/>
      <c r="Q86" s="196" t="str">
        <f t="shared" si="12"/>
        <v>Incompleto/Fecha mal declarada</v>
      </c>
    </row>
    <row r="87" spans="1:17" ht="20.100000000000001" customHeight="1" x14ac:dyDescent="0.25">
      <c r="A87" s="65" t="str">
        <f>IF(C87="","",+COUNTA($C$81:C87))</f>
        <v/>
      </c>
      <c r="B87" s="162"/>
      <c r="C87" s="167" t="str">
        <f t="shared" si="13"/>
        <v/>
      </c>
      <c r="D87" s="167" t="str">
        <f t="shared" si="14"/>
        <v/>
      </c>
      <c r="E87" s="189" t="str">
        <f>IF(I87="","",IF(I87='1. Hitos'!$G$7,1,IF(I87='1. Hitos'!$G$8,2,IF(I87='1. Hitos'!$G$9,3,IF(I87='1. Hitos'!$G$10,4,IF(I87='1. Hitos'!$G$11,5))))))</f>
        <v/>
      </c>
      <c r="F87" s="190" t="str">
        <f t="shared" si="15"/>
        <v/>
      </c>
      <c r="G87" s="191" t="str">
        <f t="array" ref="G87">IF(O87="","",MAX(IF($F$81:$F$105=F87,$O$81:$O$105,0)))</f>
        <v/>
      </c>
      <c r="H87" s="8"/>
      <c r="I87" s="283"/>
      <c r="J87" s="172"/>
      <c r="K87" s="339"/>
      <c r="L87" s="192"/>
      <c r="M87" s="193"/>
      <c r="N87" s="170"/>
      <c r="O87" s="194"/>
      <c r="P87" s="195"/>
      <c r="Q87" s="196" t="str">
        <f t="shared" si="12"/>
        <v>Incompleto/Fecha mal declarada</v>
      </c>
    </row>
    <row r="88" spans="1:17" ht="20.100000000000001" customHeight="1" x14ac:dyDescent="0.25">
      <c r="A88" s="65" t="str">
        <f>IF(C88="","",+COUNTA($C$81:C88))</f>
        <v/>
      </c>
      <c r="B88" s="162"/>
      <c r="C88" s="167" t="str">
        <f t="shared" si="13"/>
        <v/>
      </c>
      <c r="D88" s="167" t="str">
        <f t="shared" si="14"/>
        <v/>
      </c>
      <c r="E88" s="189" t="str">
        <f>IF(I88="","",IF(I88='1. Hitos'!$G$7,1,IF(I88='1. Hitos'!$G$8,2,IF(I88='1. Hitos'!$G$9,3,IF(I88='1. Hitos'!$G$10,4,IF(I88='1. Hitos'!$G$11,5))))))</f>
        <v/>
      </c>
      <c r="F88" s="190" t="str">
        <f t="shared" si="15"/>
        <v/>
      </c>
      <c r="G88" s="191" t="str">
        <f t="array" ref="G88">IF(O88="","",MAX(IF($F$81:$F$105=F88,$O$81:$O$105,0)))</f>
        <v/>
      </c>
      <c r="H88" s="8"/>
      <c r="I88" s="283"/>
      <c r="J88" s="172"/>
      <c r="K88" s="339"/>
      <c r="L88" s="192"/>
      <c r="M88" s="193"/>
      <c r="N88" s="170"/>
      <c r="O88" s="194"/>
      <c r="P88" s="195"/>
      <c r="Q88" s="196" t="str">
        <f t="shared" si="12"/>
        <v>Incompleto/Fecha mal declarada</v>
      </c>
    </row>
    <row r="89" spans="1:17" ht="20.100000000000001" customHeight="1" x14ac:dyDescent="0.25">
      <c r="A89" s="65" t="str">
        <f>IF(C89="","",+COUNTA($C$81:C89))</f>
        <v/>
      </c>
      <c r="B89" s="162"/>
      <c r="C89" s="167" t="str">
        <f t="shared" si="13"/>
        <v/>
      </c>
      <c r="D89" s="167" t="str">
        <f t="shared" si="14"/>
        <v/>
      </c>
      <c r="E89" s="189" t="str">
        <f>IF(I89="","",IF(I89='1. Hitos'!$G$7,1,IF(I89='1. Hitos'!$G$8,2,IF(I89='1. Hitos'!$G$9,3,IF(I89='1. Hitos'!$G$10,4,IF(I89='1. Hitos'!$G$11,5))))))</f>
        <v/>
      </c>
      <c r="F89" s="190" t="str">
        <f t="shared" si="15"/>
        <v/>
      </c>
      <c r="G89" s="191" t="str">
        <f t="array" ref="G89">IF(O89="","",MAX(IF($F$81:$F$105=F89,$O$81:$O$105,0)))</f>
        <v/>
      </c>
      <c r="H89" s="8"/>
      <c r="I89" s="283"/>
      <c r="J89" s="172"/>
      <c r="K89" s="339"/>
      <c r="L89" s="192"/>
      <c r="M89" s="193"/>
      <c r="N89" s="170"/>
      <c r="O89" s="194"/>
      <c r="P89" s="195"/>
      <c r="Q89" s="196" t="str">
        <f t="shared" si="12"/>
        <v>Incompleto/Fecha mal declarada</v>
      </c>
    </row>
    <row r="90" spans="1:17" ht="20.100000000000001" customHeight="1" x14ac:dyDescent="0.25">
      <c r="A90" s="65" t="str">
        <f>IF(C90="","",+COUNTA($C$81:C90))</f>
        <v/>
      </c>
      <c r="B90" s="162"/>
      <c r="C90" s="167" t="str">
        <f t="shared" si="13"/>
        <v/>
      </c>
      <c r="D90" s="167" t="str">
        <f t="shared" si="14"/>
        <v/>
      </c>
      <c r="E90" s="189" t="str">
        <f>IF(I90="","",IF(I90='1. Hitos'!$G$7,1,IF(I90='1. Hitos'!$G$8,2,IF(I90='1. Hitos'!$G$9,3,IF(I90='1. Hitos'!$G$10,4,IF(I90='1. Hitos'!$G$11,5))))))</f>
        <v/>
      </c>
      <c r="F90" s="190" t="str">
        <f t="shared" si="15"/>
        <v/>
      </c>
      <c r="G90" s="191" t="str">
        <f t="array" ref="G90">IF(O90="","",MAX(IF($F$81:$F$105=F90,$O$81:$O$105,0)))</f>
        <v/>
      </c>
      <c r="H90" s="8"/>
      <c r="I90" s="283"/>
      <c r="J90" s="172"/>
      <c r="K90" s="339"/>
      <c r="L90" s="192"/>
      <c r="M90" s="193"/>
      <c r="N90" s="170"/>
      <c r="O90" s="194"/>
      <c r="P90" s="195"/>
      <c r="Q90" s="196" t="str">
        <f t="shared" si="12"/>
        <v>Incompleto/Fecha mal declarada</v>
      </c>
    </row>
    <row r="91" spans="1:17" ht="20.100000000000001" customHeight="1" x14ac:dyDescent="0.25">
      <c r="A91" s="65" t="str">
        <f>IF(C91="","",+COUNTA($C$81:C91))</f>
        <v/>
      </c>
      <c r="B91" s="162"/>
      <c r="C91" s="167" t="str">
        <f t="shared" si="13"/>
        <v/>
      </c>
      <c r="D91" s="167" t="str">
        <f t="shared" si="14"/>
        <v/>
      </c>
      <c r="E91" s="189" t="str">
        <f>IF(I91="","",IF(I91='1. Hitos'!$G$7,1,IF(I91='1. Hitos'!$G$8,2,IF(I91='1. Hitos'!$G$9,3,IF(I91='1. Hitos'!$G$10,4,IF(I91='1. Hitos'!$G$11,5))))))</f>
        <v/>
      </c>
      <c r="F91" s="190" t="str">
        <f t="shared" si="15"/>
        <v/>
      </c>
      <c r="G91" s="191" t="str">
        <f t="array" ref="G91">IF(O91="","",MAX(IF($F$81:$F$105=F91,$O$81:$O$105,0)))</f>
        <v/>
      </c>
      <c r="H91" s="8"/>
      <c r="I91" s="283"/>
      <c r="J91" s="172"/>
      <c r="K91" s="339"/>
      <c r="L91" s="192"/>
      <c r="M91" s="193"/>
      <c r="N91" s="170"/>
      <c r="O91" s="194"/>
      <c r="P91" s="195"/>
      <c r="Q91" s="196" t="str">
        <f t="shared" si="12"/>
        <v>Incompleto/Fecha mal declarada</v>
      </c>
    </row>
    <row r="92" spans="1:17" ht="20.100000000000001" customHeight="1" x14ac:dyDescent="0.25">
      <c r="A92" s="65" t="str">
        <f>IF(C92="","",+COUNTA($C$81:C92))</f>
        <v/>
      </c>
      <c r="B92" s="162"/>
      <c r="C92" s="167" t="str">
        <f t="shared" si="13"/>
        <v/>
      </c>
      <c r="D92" s="167" t="str">
        <f t="shared" si="14"/>
        <v/>
      </c>
      <c r="E92" s="189" t="str">
        <f>IF(I92="","",IF(I92='1. Hitos'!$G$7,1,IF(I92='1. Hitos'!$G$8,2,IF(I92='1. Hitos'!$G$9,3,IF(I92='1. Hitos'!$G$10,4,IF(I92='1. Hitos'!$G$11,5))))))</f>
        <v/>
      </c>
      <c r="F92" s="190" t="str">
        <f t="shared" si="15"/>
        <v/>
      </c>
      <c r="G92" s="191" t="str">
        <f t="array" ref="G92">IF(O92="","",MAX(IF($F$81:$F$105=F92,$O$81:$O$105,0)))</f>
        <v/>
      </c>
      <c r="H92" s="8"/>
      <c r="I92" s="283"/>
      <c r="J92" s="172"/>
      <c r="K92" s="339"/>
      <c r="L92" s="192"/>
      <c r="M92" s="193"/>
      <c r="N92" s="170"/>
      <c r="O92" s="194"/>
      <c r="P92" s="195"/>
      <c r="Q92" s="196" t="str">
        <f t="shared" si="12"/>
        <v>Incompleto/Fecha mal declarada</v>
      </c>
    </row>
    <row r="93" spans="1:17" ht="20.100000000000001" customHeight="1" x14ac:dyDescent="0.25">
      <c r="A93" s="65" t="str">
        <f>IF(C93="","",+COUNTA($C$81:C93))</f>
        <v/>
      </c>
      <c r="B93" s="162"/>
      <c r="C93" s="167" t="str">
        <f t="shared" si="13"/>
        <v/>
      </c>
      <c r="D93" s="167" t="str">
        <f t="shared" si="14"/>
        <v/>
      </c>
      <c r="E93" s="189" t="str">
        <f>IF(I93="","",IF(I93='1. Hitos'!$G$7,1,IF(I93='1. Hitos'!$G$8,2,IF(I93='1. Hitos'!$G$9,3,IF(I93='1. Hitos'!$G$10,4,IF(I93='1. Hitos'!$G$11,5))))))</f>
        <v/>
      </c>
      <c r="F93" s="190" t="str">
        <f t="shared" si="15"/>
        <v/>
      </c>
      <c r="G93" s="191" t="str">
        <f t="array" ref="G93">IF(O93="","",MAX(IF($F$81:$F$105=F93,$O$81:$O$105,0)))</f>
        <v/>
      </c>
      <c r="H93" s="8"/>
      <c r="I93" s="283"/>
      <c r="J93" s="172"/>
      <c r="K93" s="339"/>
      <c r="L93" s="192"/>
      <c r="M93" s="193"/>
      <c r="N93" s="170"/>
      <c r="O93" s="194"/>
      <c r="P93" s="195"/>
      <c r="Q93" s="196" t="str">
        <f t="shared" si="12"/>
        <v>Incompleto/Fecha mal declarada</v>
      </c>
    </row>
    <row r="94" spans="1:17" ht="20.100000000000001" customHeight="1" x14ac:dyDescent="0.25">
      <c r="A94" s="65" t="str">
        <f>IF(C94="","",+COUNTA($C$81:C94))</f>
        <v/>
      </c>
      <c r="B94" s="162"/>
      <c r="C94" s="167" t="str">
        <f t="shared" si="13"/>
        <v/>
      </c>
      <c r="D94" s="167" t="str">
        <f t="shared" si="14"/>
        <v/>
      </c>
      <c r="E94" s="189" t="str">
        <f>IF(I94="","",IF(I94='1. Hitos'!$G$7,1,IF(I94='1. Hitos'!$G$8,2,IF(I94='1. Hitos'!$G$9,3,IF(I94='1. Hitos'!$G$10,4,IF(I94='1. Hitos'!$G$11,5))))))</f>
        <v/>
      </c>
      <c r="F94" s="190" t="str">
        <f t="shared" si="15"/>
        <v/>
      </c>
      <c r="G94" s="191" t="str">
        <f t="array" ref="G94">IF(O94="","",MAX(IF($F$81:$F$105=F94,$O$81:$O$105,0)))</f>
        <v/>
      </c>
      <c r="H94" s="8"/>
      <c r="I94" s="283"/>
      <c r="J94" s="172"/>
      <c r="K94" s="339"/>
      <c r="L94" s="192"/>
      <c r="M94" s="193"/>
      <c r="N94" s="170"/>
      <c r="O94" s="194"/>
      <c r="P94" s="195"/>
      <c r="Q94" s="196" t="str">
        <f t="shared" si="12"/>
        <v>Incompleto/Fecha mal declarada</v>
      </c>
    </row>
    <row r="95" spans="1:17" ht="20.100000000000001" customHeight="1" x14ac:dyDescent="0.25">
      <c r="A95" s="65" t="str">
        <f>IF(C95="","",+COUNTA($C$81:C95))</f>
        <v/>
      </c>
      <c r="B95" s="162"/>
      <c r="C95" s="167" t="str">
        <f t="shared" si="13"/>
        <v/>
      </c>
      <c r="D95" s="167" t="str">
        <f t="shared" si="14"/>
        <v/>
      </c>
      <c r="E95" s="189" t="str">
        <f>IF(I95="","",IF(I95='1. Hitos'!$G$7,1,IF(I95='1. Hitos'!$G$8,2,IF(I95='1. Hitos'!$G$9,3,IF(I95='1. Hitos'!$G$10,4,IF(I95='1. Hitos'!$G$11,5))))))</f>
        <v/>
      </c>
      <c r="F95" s="190" t="str">
        <f t="shared" si="15"/>
        <v/>
      </c>
      <c r="G95" s="191" t="str">
        <f t="array" ref="G95">IF(O95="","",MAX(IF($F$81:$F$105=F95,$O$81:$O$105,0)))</f>
        <v/>
      </c>
      <c r="H95" s="8"/>
      <c r="I95" s="283"/>
      <c r="J95" s="172"/>
      <c r="K95" s="339"/>
      <c r="L95" s="192"/>
      <c r="M95" s="193"/>
      <c r="N95" s="170"/>
      <c r="O95" s="194"/>
      <c r="P95" s="195"/>
      <c r="Q95" s="196" t="str">
        <f t="shared" si="12"/>
        <v>Incompleto/Fecha mal declarada</v>
      </c>
    </row>
    <row r="96" spans="1:17" ht="20.100000000000001" customHeight="1" x14ac:dyDescent="0.25">
      <c r="A96" s="65" t="str">
        <f>IF(C96="","",+COUNTA($C$81:C96))</f>
        <v/>
      </c>
      <c r="B96" s="162"/>
      <c r="C96" s="167" t="str">
        <f t="shared" si="13"/>
        <v/>
      </c>
      <c r="D96" s="167" t="str">
        <f t="shared" si="14"/>
        <v/>
      </c>
      <c r="E96" s="189" t="str">
        <f>IF(I96="","",IF(I96='1. Hitos'!$G$7,1,IF(I96='1. Hitos'!$G$8,2,IF(I96='1. Hitos'!$G$9,3,IF(I96='1. Hitos'!$G$10,4,IF(I96='1. Hitos'!$G$11,5))))))</f>
        <v/>
      </c>
      <c r="F96" s="190" t="str">
        <f t="shared" si="15"/>
        <v/>
      </c>
      <c r="G96" s="191" t="str">
        <f t="array" ref="G96">IF(O96="","",MAX(IF($F$81:$F$105=F96,$O$81:$O$105,0)))</f>
        <v/>
      </c>
      <c r="H96" s="8"/>
      <c r="I96" s="283"/>
      <c r="J96" s="172"/>
      <c r="K96" s="339"/>
      <c r="L96" s="192"/>
      <c r="M96" s="193"/>
      <c r="N96" s="170"/>
      <c r="O96" s="194"/>
      <c r="P96" s="195"/>
      <c r="Q96" s="196" t="str">
        <f t="shared" si="12"/>
        <v>Incompleto/Fecha mal declarada</v>
      </c>
    </row>
    <row r="97" spans="1:17" ht="20.100000000000001" customHeight="1" x14ac:dyDescent="0.25">
      <c r="A97" s="65" t="str">
        <f>IF(C97="","",+COUNTA($C$81:C97))</f>
        <v/>
      </c>
      <c r="B97" s="162"/>
      <c r="C97" s="167" t="str">
        <f t="shared" si="13"/>
        <v/>
      </c>
      <c r="D97" s="167" t="str">
        <f t="shared" si="14"/>
        <v/>
      </c>
      <c r="E97" s="189" t="str">
        <f>IF(I97="","",IF(I97='1. Hitos'!$G$7,1,IF(I97='1. Hitos'!$G$8,2,IF(I97='1. Hitos'!$G$9,3,IF(I97='1. Hitos'!$G$10,4,IF(I97='1. Hitos'!$G$11,5))))))</f>
        <v/>
      </c>
      <c r="F97" s="190" t="str">
        <f t="shared" si="15"/>
        <v/>
      </c>
      <c r="G97" s="191" t="str">
        <f t="array" ref="G97">IF(O97="","",MAX(IF($F$81:$F$105=F97,$O$81:$O$105,0)))</f>
        <v/>
      </c>
      <c r="H97" s="8"/>
      <c r="I97" s="283"/>
      <c r="J97" s="172"/>
      <c r="K97" s="339"/>
      <c r="L97" s="192"/>
      <c r="M97" s="193"/>
      <c r="N97" s="170"/>
      <c r="O97" s="194"/>
      <c r="P97" s="195"/>
      <c r="Q97" s="196" t="str">
        <f t="shared" si="12"/>
        <v>Incompleto/Fecha mal declarada</v>
      </c>
    </row>
    <row r="98" spans="1:17" ht="20.100000000000001" customHeight="1" x14ac:dyDescent="0.25">
      <c r="A98" s="65" t="str">
        <f>IF(C98="","",+COUNTA($C$81:C98))</f>
        <v/>
      </c>
      <c r="B98" s="162"/>
      <c r="C98" s="167" t="str">
        <f t="shared" si="13"/>
        <v/>
      </c>
      <c r="D98" s="167" t="str">
        <f t="shared" si="14"/>
        <v/>
      </c>
      <c r="E98" s="189" t="str">
        <f>IF(I98="","",IF(I98='1. Hitos'!$G$7,1,IF(I98='1. Hitos'!$G$8,2,IF(I98='1. Hitos'!$G$9,3,IF(I98='1. Hitos'!$G$10,4,IF(I98='1. Hitos'!$G$11,5))))))</f>
        <v/>
      </c>
      <c r="F98" s="190" t="str">
        <f t="shared" si="15"/>
        <v/>
      </c>
      <c r="G98" s="191" t="str">
        <f t="array" ref="G98">IF(O98="","",MAX(IF($F$81:$F$105=F98,$O$81:$O$105,0)))</f>
        <v/>
      </c>
      <c r="H98" s="8"/>
      <c r="I98" s="283"/>
      <c r="J98" s="172"/>
      <c r="K98" s="339"/>
      <c r="L98" s="192"/>
      <c r="M98" s="193"/>
      <c r="N98" s="170"/>
      <c r="O98" s="194"/>
      <c r="P98" s="195"/>
      <c r="Q98" s="196" t="str">
        <f t="shared" si="12"/>
        <v>Incompleto/Fecha mal declarada</v>
      </c>
    </row>
    <row r="99" spans="1:17" ht="20.100000000000001" customHeight="1" x14ac:dyDescent="0.25">
      <c r="A99" s="65" t="str">
        <f>IF(C99="","",+COUNTA($C$81:C99))</f>
        <v/>
      </c>
      <c r="B99" s="162"/>
      <c r="C99" s="167" t="str">
        <f t="shared" si="13"/>
        <v/>
      </c>
      <c r="D99" s="167" t="str">
        <f t="shared" si="14"/>
        <v/>
      </c>
      <c r="E99" s="189" t="str">
        <f>IF(I99="","",IF(I99='1. Hitos'!$G$7,1,IF(I99='1. Hitos'!$G$8,2,IF(I99='1. Hitos'!$G$9,3,IF(I99='1. Hitos'!$G$10,4,IF(I99='1. Hitos'!$G$11,5))))))</f>
        <v/>
      </c>
      <c r="F99" s="190" t="str">
        <f t="shared" si="15"/>
        <v/>
      </c>
      <c r="G99" s="191" t="str">
        <f t="array" ref="G99">IF(O99="","",MAX(IF($F$81:$F$105=F99,$O$81:$O$105,0)))</f>
        <v/>
      </c>
      <c r="H99" s="8"/>
      <c r="I99" s="283"/>
      <c r="J99" s="172"/>
      <c r="K99" s="339"/>
      <c r="L99" s="192"/>
      <c r="M99" s="193"/>
      <c r="N99" s="170"/>
      <c r="O99" s="194"/>
      <c r="P99" s="195"/>
      <c r="Q99" s="196" t="str">
        <f t="shared" si="12"/>
        <v>Incompleto/Fecha mal declarada</v>
      </c>
    </row>
    <row r="100" spans="1:17" ht="20.100000000000001" customHeight="1" x14ac:dyDescent="0.25">
      <c r="A100" s="65" t="str">
        <f>IF(C100="","",+COUNTA($C$81:C100))</f>
        <v/>
      </c>
      <c r="B100" s="162"/>
      <c r="C100" s="167" t="str">
        <f t="shared" si="13"/>
        <v/>
      </c>
      <c r="D100" s="167" t="str">
        <f t="shared" si="14"/>
        <v/>
      </c>
      <c r="E100" s="189" t="str">
        <f>IF(I100="","",IF(I100='1. Hitos'!$G$7,1,IF(I100='1. Hitos'!$G$8,2,IF(I100='1. Hitos'!$G$9,3,IF(I100='1. Hitos'!$G$10,4,IF(I100='1. Hitos'!$G$11,5))))))</f>
        <v/>
      </c>
      <c r="F100" s="190" t="str">
        <f t="shared" si="15"/>
        <v/>
      </c>
      <c r="G100" s="191" t="str">
        <f t="array" ref="G100">IF(O100="","",MAX(IF($F$81:$F$105=F100,$O$81:$O$105,0)))</f>
        <v/>
      </c>
      <c r="H100" s="8"/>
      <c r="I100" s="283"/>
      <c r="J100" s="172"/>
      <c r="K100" s="339"/>
      <c r="L100" s="192"/>
      <c r="M100" s="193"/>
      <c r="N100" s="170"/>
      <c r="O100" s="194"/>
      <c r="P100" s="195"/>
      <c r="Q100" s="196" t="str">
        <f t="shared" si="12"/>
        <v>Incompleto/Fecha mal declarada</v>
      </c>
    </row>
    <row r="101" spans="1:17" ht="20.100000000000001" customHeight="1" x14ac:dyDescent="0.25">
      <c r="A101" s="65" t="str">
        <f>IF(C101="","",+COUNTA($C$81:C101))</f>
        <v/>
      </c>
      <c r="B101" s="162"/>
      <c r="C101" s="167" t="str">
        <f t="shared" si="13"/>
        <v/>
      </c>
      <c r="D101" s="167" t="str">
        <f t="shared" si="14"/>
        <v/>
      </c>
      <c r="E101" s="189" t="str">
        <f>IF(I101="","",IF(I101='1. Hitos'!$G$7,1,IF(I101='1. Hitos'!$G$8,2,IF(I101='1. Hitos'!$G$9,3,IF(I101='1. Hitos'!$G$10,4,IF(I101='1. Hitos'!$G$11,5))))))</f>
        <v/>
      </c>
      <c r="F101" s="190" t="str">
        <f t="shared" si="15"/>
        <v/>
      </c>
      <c r="G101" s="191" t="str">
        <f t="array" ref="G101">IF(O101="","",MAX(IF($F$81:$F$105=F101,$O$81:$O$105,0)))</f>
        <v/>
      </c>
      <c r="H101" s="8"/>
      <c r="I101" s="283"/>
      <c r="J101" s="172"/>
      <c r="K101" s="339"/>
      <c r="L101" s="192"/>
      <c r="M101" s="193"/>
      <c r="N101" s="170"/>
      <c r="O101" s="194"/>
      <c r="P101" s="195"/>
      <c r="Q101" s="196" t="str">
        <f t="shared" si="12"/>
        <v>Incompleto/Fecha mal declarada</v>
      </c>
    </row>
    <row r="102" spans="1:17" ht="20.100000000000001" customHeight="1" x14ac:dyDescent="0.25">
      <c r="A102" s="65" t="str">
        <f>IF(C102="","",+COUNTA($C$81:C102))</f>
        <v/>
      </c>
      <c r="B102" s="162"/>
      <c r="C102" s="167" t="str">
        <f t="shared" si="13"/>
        <v/>
      </c>
      <c r="D102" s="167" t="str">
        <f t="shared" si="14"/>
        <v/>
      </c>
      <c r="E102" s="189" t="str">
        <f>IF(I102="","",IF(I102='1. Hitos'!$G$7,1,IF(I102='1. Hitos'!$G$8,2,IF(I102='1. Hitos'!$G$9,3,IF(I102='1. Hitos'!$G$10,4,IF(I102='1. Hitos'!$G$11,5))))))</f>
        <v/>
      </c>
      <c r="F102" s="190" t="str">
        <f t="shared" si="15"/>
        <v/>
      </c>
      <c r="G102" s="191" t="str">
        <f t="array" ref="G102">IF(O102="","",MAX(IF($F$81:$F$105=F102,$O$81:$O$105,0)))</f>
        <v/>
      </c>
      <c r="H102" s="8"/>
      <c r="I102" s="283"/>
      <c r="J102" s="172"/>
      <c r="K102" s="339"/>
      <c r="L102" s="192"/>
      <c r="M102" s="193"/>
      <c r="N102" s="170"/>
      <c r="O102" s="194"/>
      <c r="P102" s="195"/>
      <c r="Q102" s="196" t="str">
        <f t="shared" si="12"/>
        <v>Incompleto/Fecha mal declarada</v>
      </c>
    </row>
    <row r="103" spans="1:17" ht="20.100000000000001" customHeight="1" x14ac:dyDescent="0.25">
      <c r="A103" s="65" t="str">
        <f>IF(C103="","",+COUNTA($C$81:C103))</f>
        <v/>
      </c>
      <c r="B103" s="162"/>
      <c r="C103" s="167" t="str">
        <f t="shared" si="13"/>
        <v/>
      </c>
      <c r="D103" s="167" t="str">
        <f t="shared" si="14"/>
        <v/>
      </c>
      <c r="E103" s="189" t="str">
        <f>IF(I103="","",IF(I103='1. Hitos'!$G$7,1,IF(I103='1. Hitos'!$G$8,2,IF(I103='1. Hitos'!$G$9,3,IF(I103='1. Hitos'!$G$10,4,IF(I103='1. Hitos'!$G$11,5))))))</f>
        <v/>
      </c>
      <c r="F103" s="190" t="str">
        <f t="shared" si="15"/>
        <v/>
      </c>
      <c r="G103" s="191" t="str">
        <f t="array" ref="G103">IF(O103="","",MAX(IF($F$81:$F$105=F103,$O$81:$O$105,0)))</f>
        <v/>
      </c>
      <c r="H103" s="8"/>
      <c r="I103" s="283"/>
      <c r="J103" s="172"/>
      <c r="K103" s="339"/>
      <c r="L103" s="192"/>
      <c r="M103" s="193"/>
      <c r="N103" s="170"/>
      <c r="O103" s="194"/>
      <c r="P103" s="195"/>
      <c r="Q103" s="196" t="str">
        <f t="shared" si="12"/>
        <v>Incompleto/Fecha mal declarada</v>
      </c>
    </row>
    <row r="104" spans="1:17" ht="20.100000000000001" customHeight="1" x14ac:dyDescent="0.25">
      <c r="A104" s="65" t="str">
        <f>IF(C104="","",+COUNTA($C$81:C104))</f>
        <v/>
      </c>
      <c r="B104" s="162"/>
      <c r="C104" s="167" t="str">
        <f t="shared" si="13"/>
        <v/>
      </c>
      <c r="D104" s="167" t="str">
        <f t="shared" si="14"/>
        <v/>
      </c>
      <c r="E104" s="189" t="str">
        <f>IF(I104="","",IF(I104='1. Hitos'!$G$7,1,IF(I104='1. Hitos'!$G$8,2,IF(I104='1. Hitos'!$G$9,3,IF(I104='1. Hitos'!$G$10,4,IF(I104='1. Hitos'!$G$11,5))))))</f>
        <v/>
      </c>
      <c r="F104" s="190" t="str">
        <f t="shared" si="15"/>
        <v/>
      </c>
      <c r="G104" s="191" t="str">
        <f t="array" ref="G104">IF(O104="","",MAX(IF($F$81:$F$105=F104,$O$81:$O$105,0)))</f>
        <v/>
      </c>
      <c r="H104" s="8"/>
      <c r="I104" s="283"/>
      <c r="J104" s="172"/>
      <c r="K104" s="339"/>
      <c r="L104" s="192"/>
      <c r="M104" s="193"/>
      <c r="N104" s="170"/>
      <c r="O104" s="194"/>
      <c r="P104" s="195"/>
      <c r="Q104" s="196" t="str">
        <f t="shared" si="12"/>
        <v>Incompleto/Fecha mal declarada</v>
      </c>
    </row>
    <row r="105" spans="1:17" ht="20.100000000000001" customHeight="1" x14ac:dyDescent="0.25">
      <c r="A105" s="65" t="str">
        <f>IF(C105="","",+COUNTA($C$81:C105))</f>
        <v/>
      </c>
      <c r="B105" s="162"/>
      <c r="C105" s="167" t="str">
        <f t="shared" si="13"/>
        <v/>
      </c>
      <c r="D105" s="167" t="str">
        <f t="shared" si="14"/>
        <v/>
      </c>
      <c r="E105" s="189" t="str">
        <f>IF(I105="","",IF(I105='1. Hitos'!$G$7,1,IF(I105='1. Hitos'!$G$8,2,IF(I105='1. Hitos'!$G$9,3,IF(I105='1. Hitos'!$G$10,4,IF(I105='1. Hitos'!$G$11,5))))))</f>
        <v/>
      </c>
      <c r="F105" s="190" t="str">
        <f t="shared" si="15"/>
        <v/>
      </c>
      <c r="G105" s="191" t="str">
        <f t="array" ref="G105">IF(O105="","",MAX(IF($F$81:$F$105=F105,$O$81:$O$105,0)))</f>
        <v/>
      </c>
      <c r="H105" s="8"/>
      <c r="I105" s="283"/>
      <c r="J105" s="172"/>
      <c r="K105" s="339"/>
      <c r="L105" s="192"/>
      <c r="M105" s="193"/>
      <c r="N105" s="170"/>
      <c r="O105" s="194"/>
      <c r="P105" s="195"/>
      <c r="Q105" s="196" t="str">
        <f t="shared" si="12"/>
        <v>Incompleto/Fecha mal declarada</v>
      </c>
    </row>
    <row r="106" spans="1:17" ht="45.75" customHeight="1" x14ac:dyDescent="0.25">
      <c r="A106" s="66" t="s">
        <v>5983</v>
      </c>
      <c r="B106" s="163"/>
      <c r="C106" s="287" t="s">
        <v>6339</v>
      </c>
      <c r="D106" s="287" t="s">
        <v>6340</v>
      </c>
      <c r="E106" s="197"/>
      <c r="F106" s="197" t="s">
        <v>6347</v>
      </c>
      <c r="G106" s="198" t="s">
        <v>6357</v>
      </c>
      <c r="H106" s="8"/>
      <c r="I106" s="282" t="s">
        <v>6350</v>
      </c>
      <c r="J106" s="340" t="s">
        <v>5982</v>
      </c>
      <c r="K106" s="341" t="s">
        <v>6346</v>
      </c>
      <c r="L106" s="199" t="s">
        <v>6282</v>
      </c>
      <c r="M106" s="199" t="s">
        <v>6059</v>
      </c>
      <c r="N106" s="199" t="s">
        <v>6336</v>
      </c>
      <c r="O106" s="199" t="s">
        <v>6345</v>
      </c>
      <c r="P106" s="195"/>
      <c r="Q106" s="199" t="s">
        <v>6039</v>
      </c>
    </row>
    <row r="107" spans="1:17" ht="20.100000000000001" customHeight="1" x14ac:dyDescent="0.25">
      <c r="A107" s="65" t="str">
        <f>IF(C107="","",+COUNTA(C107))</f>
        <v/>
      </c>
      <c r="B107" s="162"/>
      <c r="C107" s="167" t="str">
        <f t="shared" si="13"/>
        <v/>
      </c>
      <c r="D107" s="167" t="str">
        <f>IF(C107="","","2.2")</f>
        <v/>
      </c>
      <c r="E107" s="189" t="str">
        <f>IF(I107="","",IF(I107='1. Hitos'!$H$7,1,IF(I107='1. Hitos'!$H$8,2,IF(I107='1. Hitos'!$H$9,3,IF(I107='1. Hitos'!$H$10,4,IF(I107='1. Hitos'!$H$11,5))))))</f>
        <v/>
      </c>
      <c r="F107" s="190" t="str">
        <f>IF(E107="","","PEM"&amp;22&amp;0&amp;E107)</f>
        <v/>
      </c>
      <c r="G107" s="191" t="str">
        <f t="array" ref="G107">IF(O107="","",MAX(IF($F$107:$F$131=F107,$O$107:$O$131,0)))</f>
        <v/>
      </c>
      <c r="H107" s="8"/>
      <c r="I107" s="284"/>
      <c r="J107" s="342"/>
      <c r="K107" s="339"/>
      <c r="L107" s="192"/>
      <c r="M107" s="193"/>
      <c r="N107" s="170"/>
      <c r="O107" s="194"/>
      <c r="P107" s="195"/>
      <c r="Q107" s="196" t="str">
        <f t="shared" ref="Q107:Q131" si="16">IF(OR(K107="",I107="",G107="",L107="",M107="",J107="",N107="",O107="",O107&lt;N107),"Incompleto/Fecha mal declarada","Ok")</f>
        <v>Incompleto/Fecha mal declarada</v>
      </c>
    </row>
    <row r="108" spans="1:17" ht="20.100000000000001" customHeight="1" x14ac:dyDescent="0.25">
      <c r="A108" s="65" t="str">
        <f>IF(C108="","",+COUNTA($C$107:C108))</f>
        <v/>
      </c>
      <c r="B108" s="162"/>
      <c r="C108" s="167" t="str">
        <f t="shared" si="13"/>
        <v/>
      </c>
      <c r="D108" s="167" t="str">
        <f t="shared" ref="D108:D131" si="17">IF(C108="","","2.2")</f>
        <v/>
      </c>
      <c r="E108" s="189" t="str">
        <f>IF(I108="","",IF(I108='1. Hitos'!$H$7,1,IF(I108='1. Hitos'!$H$8,2,IF(I108='1. Hitos'!$H$9,3,IF(I108='1. Hitos'!$H$10,4,IF(I108='1. Hitos'!$H$11,5))))))</f>
        <v/>
      </c>
      <c r="F108" s="190" t="str">
        <f t="shared" ref="F108:F131" si="18">IF(E108="","","PEM"&amp;22&amp;0&amp;E108)</f>
        <v/>
      </c>
      <c r="G108" s="191" t="str">
        <f t="array" ref="G108">IF(O108="","",MAX(IF($F$107:$F$131=F108,$O$107:$O$131,0)))</f>
        <v/>
      </c>
      <c r="H108" s="8"/>
      <c r="I108" s="283"/>
      <c r="J108" s="172"/>
      <c r="K108" s="339"/>
      <c r="L108" s="192"/>
      <c r="M108" s="193"/>
      <c r="N108" s="170"/>
      <c r="O108" s="194"/>
      <c r="P108" s="195"/>
      <c r="Q108" s="196" t="str">
        <f t="shared" si="16"/>
        <v>Incompleto/Fecha mal declarada</v>
      </c>
    </row>
    <row r="109" spans="1:17" ht="20.100000000000001" customHeight="1" x14ac:dyDescent="0.25">
      <c r="A109" s="65" t="str">
        <f>IF(C109="","",+COUNTA($C$107:C109))</f>
        <v/>
      </c>
      <c r="B109" s="162"/>
      <c r="C109" s="167" t="str">
        <f t="shared" si="13"/>
        <v/>
      </c>
      <c r="D109" s="167" t="str">
        <f t="shared" si="17"/>
        <v/>
      </c>
      <c r="E109" s="189" t="str">
        <f>IF(I109="","",IF(I109='1. Hitos'!$H$7,1,IF(I109='1. Hitos'!$H$8,2,IF(I109='1. Hitos'!$H$9,3,IF(I109='1. Hitos'!$H$10,4,IF(I109='1. Hitos'!$H$11,5))))))</f>
        <v/>
      </c>
      <c r="F109" s="190" t="str">
        <f t="shared" si="18"/>
        <v/>
      </c>
      <c r="G109" s="191" t="str">
        <f t="array" ref="G109">IF(O109="","",MAX(IF($F$107:$F$131=F109,$O$107:$O$131,0)))</f>
        <v/>
      </c>
      <c r="H109" s="8"/>
      <c r="I109" s="283"/>
      <c r="J109" s="172"/>
      <c r="K109" s="339"/>
      <c r="L109" s="192"/>
      <c r="M109" s="193"/>
      <c r="N109" s="170"/>
      <c r="O109" s="194"/>
      <c r="P109" s="195"/>
      <c r="Q109" s="196" t="str">
        <f t="shared" si="16"/>
        <v>Incompleto/Fecha mal declarada</v>
      </c>
    </row>
    <row r="110" spans="1:17" ht="20.100000000000001" customHeight="1" x14ac:dyDescent="0.25">
      <c r="A110" s="65" t="str">
        <f>IF(C110="","",+COUNTA($C$107:C110))</f>
        <v/>
      </c>
      <c r="B110" s="162"/>
      <c r="C110" s="167" t="str">
        <f t="shared" si="13"/>
        <v/>
      </c>
      <c r="D110" s="167" t="str">
        <f t="shared" si="17"/>
        <v/>
      </c>
      <c r="E110" s="189" t="str">
        <f>IF(I110="","",IF(I110='1. Hitos'!$H$7,1,IF(I110='1. Hitos'!$H$8,2,IF(I110='1. Hitos'!$H$9,3,IF(I110='1. Hitos'!$H$10,4,IF(I110='1. Hitos'!$H$11,5))))))</f>
        <v/>
      </c>
      <c r="F110" s="190" t="str">
        <f t="shared" si="18"/>
        <v/>
      </c>
      <c r="G110" s="191" t="str">
        <f t="array" ref="G110">IF(O110="","",MAX(IF($F$107:$F$131=F110,$O$107:$O$131,0)))</f>
        <v/>
      </c>
      <c r="H110" s="8"/>
      <c r="I110" s="283"/>
      <c r="J110" s="172"/>
      <c r="K110" s="339"/>
      <c r="L110" s="192"/>
      <c r="M110" s="193"/>
      <c r="N110" s="170"/>
      <c r="O110" s="194"/>
      <c r="P110" s="195"/>
      <c r="Q110" s="196" t="str">
        <f t="shared" si="16"/>
        <v>Incompleto/Fecha mal declarada</v>
      </c>
    </row>
    <row r="111" spans="1:17" ht="20.100000000000001" customHeight="1" x14ac:dyDescent="0.25">
      <c r="A111" s="65" t="str">
        <f>IF(C111="","",+COUNTA($C$107:C111))</f>
        <v/>
      </c>
      <c r="B111" s="162"/>
      <c r="C111" s="167" t="str">
        <f t="shared" si="13"/>
        <v/>
      </c>
      <c r="D111" s="167" t="str">
        <f t="shared" si="17"/>
        <v/>
      </c>
      <c r="E111" s="189" t="str">
        <f>IF(I111="","",IF(I111='1. Hitos'!$H$7,1,IF(I111='1. Hitos'!$H$8,2,IF(I111='1. Hitos'!$H$9,3,IF(I111='1. Hitos'!$H$10,4,IF(I111='1. Hitos'!$H$11,5))))))</f>
        <v/>
      </c>
      <c r="F111" s="190" t="str">
        <f t="shared" si="18"/>
        <v/>
      </c>
      <c r="G111" s="191" t="str">
        <f t="array" ref="G111">IF(O111="","",MAX(IF($F$107:$F$131=F111,$O$107:$O$131,0)))</f>
        <v/>
      </c>
      <c r="H111" s="8"/>
      <c r="I111" s="283"/>
      <c r="J111" s="172"/>
      <c r="K111" s="339"/>
      <c r="L111" s="192"/>
      <c r="M111" s="193"/>
      <c r="N111" s="170"/>
      <c r="O111" s="194"/>
      <c r="P111" s="195"/>
      <c r="Q111" s="196" t="str">
        <f t="shared" si="16"/>
        <v>Incompleto/Fecha mal declarada</v>
      </c>
    </row>
    <row r="112" spans="1:17" ht="20.100000000000001" customHeight="1" x14ac:dyDescent="0.25">
      <c r="A112" s="65" t="str">
        <f>IF(C112="","",+COUNTA($C$107:C112))</f>
        <v/>
      </c>
      <c r="B112" s="162"/>
      <c r="C112" s="167" t="str">
        <f t="shared" si="13"/>
        <v/>
      </c>
      <c r="D112" s="167" t="str">
        <f t="shared" si="17"/>
        <v/>
      </c>
      <c r="E112" s="189" t="str">
        <f>IF(I112="","",IF(I112='1. Hitos'!$H$7,1,IF(I112='1. Hitos'!$H$8,2,IF(I112='1. Hitos'!$H$9,3,IF(I112='1. Hitos'!$H$10,4,IF(I112='1. Hitos'!$H$11,5))))))</f>
        <v/>
      </c>
      <c r="F112" s="190" t="str">
        <f t="shared" si="18"/>
        <v/>
      </c>
      <c r="G112" s="191" t="str">
        <f t="array" ref="G112">IF(O112="","",MAX(IF($F$107:$F$131=F112,$O$107:$O$131,0)))</f>
        <v/>
      </c>
      <c r="H112" s="8"/>
      <c r="I112" s="283"/>
      <c r="J112" s="172"/>
      <c r="K112" s="339"/>
      <c r="L112" s="192"/>
      <c r="M112" s="193"/>
      <c r="N112" s="170"/>
      <c r="O112" s="194"/>
      <c r="P112" s="195"/>
      <c r="Q112" s="196" t="str">
        <f t="shared" si="16"/>
        <v>Incompleto/Fecha mal declarada</v>
      </c>
    </row>
    <row r="113" spans="1:17" ht="20.100000000000001" customHeight="1" x14ac:dyDescent="0.25">
      <c r="A113" s="65" t="str">
        <f>IF(C113="","",+COUNTA($C$107:C113))</f>
        <v/>
      </c>
      <c r="B113" s="162"/>
      <c r="C113" s="167" t="str">
        <f t="shared" si="13"/>
        <v/>
      </c>
      <c r="D113" s="167" t="str">
        <f t="shared" si="17"/>
        <v/>
      </c>
      <c r="E113" s="189" t="str">
        <f>IF(I113="","",IF(I113='1. Hitos'!$H$7,1,IF(I113='1. Hitos'!$H$8,2,IF(I113='1. Hitos'!$H$9,3,IF(I113='1. Hitos'!$H$10,4,IF(I113='1. Hitos'!$H$11,5))))))</f>
        <v/>
      </c>
      <c r="F113" s="190" t="str">
        <f t="shared" si="18"/>
        <v/>
      </c>
      <c r="G113" s="191" t="str">
        <f t="array" ref="G113">IF(O113="","",MAX(IF($F$107:$F$131=F113,$O$107:$O$131,0)))</f>
        <v/>
      </c>
      <c r="H113" s="8"/>
      <c r="I113" s="283"/>
      <c r="J113" s="172"/>
      <c r="K113" s="339"/>
      <c r="L113" s="192"/>
      <c r="M113" s="193"/>
      <c r="N113" s="170"/>
      <c r="O113" s="194"/>
      <c r="P113" s="195"/>
      <c r="Q113" s="196" t="str">
        <f t="shared" si="16"/>
        <v>Incompleto/Fecha mal declarada</v>
      </c>
    </row>
    <row r="114" spans="1:17" ht="20.100000000000001" customHeight="1" x14ac:dyDescent="0.25">
      <c r="A114" s="65" t="str">
        <f>IF(C114="","",+COUNTA($C$107:C114))</f>
        <v/>
      </c>
      <c r="B114" s="162"/>
      <c r="C114" s="167" t="str">
        <f t="shared" si="13"/>
        <v/>
      </c>
      <c r="D114" s="167" t="str">
        <f t="shared" si="17"/>
        <v/>
      </c>
      <c r="E114" s="189" t="str">
        <f>IF(I114="","",IF(I114='1. Hitos'!$H$7,1,IF(I114='1. Hitos'!$H$8,2,IF(I114='1. Hitos'!$H$9,3,IF(I114='1. Hitos'!$H$10,4,IF(I114='1. Hitos'!$H$11,5))))))</f>
        <v/>
      </c>
      <c r="F114" s="190" t="str">
        <f t="shared" si="18"/>
        <v/>
      </c>
      <c r="G114" s="191" t="str">
        <f t="array" ref="G114">IF(O114="","",MAX(IF($F$107:$F$131=F114,$O$107:$O$131,0)))</f>
        <v/>
      </c>
      <c r="H114" s="8"/>
      <c r="I114" s="283"/>
      <c r="J114" s="172"/>
      <c r="K114" s="339"/>
      <c r="L114" s="192"/>
      <c r="M114" s="193"/>
      <c r="N114" s="170"/>
      <c r="O114" s="194"/>
      <c r="P114" s="195"/>
      <c r="Q114" s="196" t="str">
        <f t="shared" si="16"/>
        <v>Incompleto/Fecha mal declarada</v>
      </c>
    </row>
    <row r="115" spans="1:17" ht="20.100000000000001" customHeight="1" x14ac:dyDescent="0.25">
      <c r="A115" s="65" t="str">
        <f>IF(C115="","",+COUNTA($C$107:C115))</f>
        <v/>
      </c>
      <c r="B115" s="162"/>
      <c r="C115" s="167" t="str">
        <f t="shared" si="13"/>
        <v/>
      </c>
      <c r="D115" s="167" t="str">
        <f t="shared" si="17"/>
        <v/>
      </c>
      <c r="E115" s="189" t="str">
        <f>IF(I115="","",IF(I115='1. Hitos'!$H$7,1,IF(I115='1. Hitos'!$H$8,2,IF(I115='1. Hitos'!$H$9,3,IF(I115='1. Hitos'!$H$10,4,IF(I115='1. Hitos'!$H$11,5))))))</f>
        <v/>
      </c>
      <c r="F115" s="190" t="str">
        <f t="shared" si="18"/>
        <v/>
      </c>
      <c r="G115" s="191" t="str">
        <f t="array" ref="G115">IF(O115="","",MAX(IF($F$107:$F$131=F115,$O$107:$O$131,0)))</f>
        <v/>
      </c>
      <c r="H115" s="8"/>
      <c r="I115" s="283"/>
      <c r="J115" s="172"/>
      <c r="K115" s="339"/>
      <c r="L115" s="192"/>
      <c r="M115" s="193"/>
      <c r="N115" s="170"/>
      <c r="O115" s="194"/>
      <c r="P115" s="195"/>
      <c r="Q115" s="196" t="str">
        <f t="shared" si="16"/>
        <v>Incompleto/Fecha mal declarada</v>
      </c>
    </row>
    <row r="116" spans="1:17" ht="20.100000000000001" customHeight="1" x14ac:dyDescent="0.25">
      <c r="A116" s="65" t="str">
        <f>IF(C116="","",+COUNTA($C$107:C116))</f>
        <v/>
      </c>
      <c r="B116" s="162"/>
      <c r="C116" s="167" t="str">
        <f t="shared" si="13"/>
        <v/>
      </c>
      <c r="D116" s="167" t="str">
        <f t="shared" si="17"/>
        <v/>
      </c>
      <c r="E116" s="189" t="str">
        <f>IF(I116="","",IF(I116='1. Hitos'!$H$7,1,IF(I116='1. Hitos'!$H$8,2,IF(I116='1. Hitos'!$H$9,3,IF(I116='1. Hitos'!$H$10,4,IF(I116='1. Hitos'!$H$11,5))))))</f>
        <v/>
      </c>
      <c r="F116" s="190" t="str">
        <f t="shared" si="18"/>
        <v/>
      </c>
      <c r="G116" s="191" t="str">
        <f t="array" ref="G116">IF(O116="","",MAX(IF($F$107:$F$131=F116,$O$107:$O$131,0)))</f>
        <v/>
      </c>
      <c r="H116" s="8"/>
      <c r="I116" s="283"/>
      <c r="J116" s="172"/>
      <c r="K116" s="339"/>
      <c r="L116" s="192"/>
      <c r="M116" s="193"/>
      <c r="N116" s="170"/>
      <c r="O116" s="194"/>
      <c r="P116" s="195"/>
      <c r="Q116" s="196" t="str">
        <f t="shared" si="16"/>
        <v>Incompleto/Fecha mal declarada</v>
      </c>
    </row>
    <row r="117" spans="1:17" ht="20.100000000000001" customHeight="1" x14ac:dyDescent="0.25">
      <c r="A117" s="65" t="str">
        <f>IF(C117="","",+COUNTA($C$107:C117))</f>
        <v/>
      </c>
      <c r="B117" s="162"/>
      <c r="C117" s="167" t="str">
        <f t="shared" si="13"/>
        <v/>
      </c>
      <c r="D117" s="167" t="str">
        <f t="shared" si="17"/>
        <v/>
      </c>
      <c r="E117" s="189" t="str">
        <f>IF(I117="","",IF(I117='1. Hitos'!$H$7,1,IF(I117='1. Hitos'!$H$8,2,IF(I117='1. Hitos'!$H$9,3,IF(I117='1. Hitos'!$H$10,4,IF(I117='1. Hitos'!$H$11,5))))))</f>
        <v/>
      </c>
      <c r="F117" s="190" t="str">
        <f t="shared" si="18"/>
        <v/>
      </c>
      <c r="G117" s="191" t="str">
        <f t="array" ref="G117">IF(O117="","",MAX(IF($F$107:$F$131=F117,$O$107:$O$131,0)))</f>
        <v/>
      </c>
      <c r="H117" s="8"/>
      <c r="I117" s="283"/>
      <c r="J117" s="172"/>
      <c r="K117" s="339"/>
      <c r="L117" s="192"/>
      <c r="M117" s="193"/>
      <c r="N117" s="170"/>
      <c r="O117" s="194"/>
      <c r="P117" s="195"/>
      <c r="Q117" s="196" t="str">
        <f t="shared" si="16"/>
        <v>Incompleto/Fecha mal declarada</v>
      </c>
    </row>
    <row r="118" spans="1:17" ht="20.100000000000001" customHeight="1" x14ac:dyDescent="0.25">
      <c r="A118" s="65" t="str">
        <f>IF(C118="","",+COUNTA($C$107:C118))</f>
        <v/>
      </c>
      <c r="B118" s="162"/>
      <c r="C118" s="167" t="str">
        <f t="shared" si="13"/>
        <v/>
      </c>
      <c r="D118" s="167" t="str">
        <f t="shared" si="17"/>
        <v/>
      </c>
      <c r="E118" s="189" t="str">
        <f>IF(I118="","",IF(I118='1. Hitos'!$H$7,1,IF(I118='1. Hitos'!$H$8,2,IF(I118='1. Hitos'!$H$9,3,IF(I118='1. Hitos'!$H$10,4,IF(I118='1. Hitos'!$H$11,5))))))</f>
        <v/>
      </c>
      <c r="F118" s="190" t="str">
        <f t="shared" si="18"/>
        <v/>
      </c>
      <c r="G118" s="191" t="str">
        <f t="array" ref="G118">IF(O118="","",MAX(IF($F$107:$F$131=F118,$O$107:$O$131,0)))</f>
        <v/>
      </c>
      <c r="H118" s="8"/>
      <c r="I118" s="283"/>
      <c r="J118" s="172"/>
      <c r="K118" s="339"/>
      <c r="L118" s="192"/>
      <c r="M118" s="193"/>
      <c r="N118" s="170"/>
      <c r="O118" s="194"/>
      <c r="P118" s="195"/>
      <c r="Q118" s="196" t="str">
        <f t="shared" si="16"/>
        <v>Incompleto/Fecha mal declarada</v>
      </c>
    </row>
    <row r="119" spans="1:17" ht="20.100000000000001" customHeight="1" x14ac:dyDescent="0.25">
      <c r="A119" s="65" t="str">
        <f>IF(C119="","",+COUNTA($C$107:C119))</f>
        <v/>
      </c>
      <c r="B119" s="162"/>
      <c r="C119" s="167" t="str">
        <f t="shared" si="13"/>
        <v/>
      </c>
      <c r="D119" s="167" t="str">
        <f t="shared" si="17"/>
        <v/>
      </c>
      <c r="E119" s="189" t="str">
        <f>IF(I119="","",IF(I119='1. Hitos'!$H$7,1,IF(I119='1. Hitos'!$H$8,2,IF(I119='1. Hitos'!$H$9,3,IF(I119='1. Hitos'!$H$10,4,IF(I119='1. Hitos'!$H$11,5))))))</f>
        <v/>
      </c>
      <c r="F119" s="190" t="str">
        <f t="shared" si="18"/>
        <v/>
      </c>
      <c r="G119" s="191" t="str">
        <f t="array" ref="G119">IF(O119="","",MAX(IF($F$107:$F$131=F119,$O$107:$O$131,0)))</f>
        <v/>
      </c>
      <c r="H119" s="8"/>
      <c r="I119" s="283"/>
      <c r="J119" s="172"/>
      <c r="K119" s="339"/>
      <c r="L119" s="192"/>
      <c r="M119" s="193"/>
      <c r="N119" s="170"/>
      <c r="O119" s="194"/>
      <c r="P119" s="195"/>
      <c r="Q119" s="196" t="str">
        <f t="shared" si="16"/>
        <v>Incompleto/Fecha mal declarada</v>
      </c>
    </row>
    <row r="120" spans="1:17" ht="20.100000000000001" customHeight="1" x14ac:dyDescent="0.25">
      <c r="A120" s="65" t="str">
        <f>IF(C120="","",+COUNTA($C$107:C120))</f>
        <v/>
      </c>
      <c r="B120" s="162"/>
      <c r="C120" s="167" t="str">
        <f t="shared" si="13"/>
        <v/>
      </c>
      <c r="D120" s="167" t="str">
        <f t="shared" si="17"/>
        <v/>
      </c>
      <c r="E120" s="189" t="str">
        <f>IF(I120="","",IF(I120='1. Hitos'!$H$7,1,IF(I120='1. Hitos'!$H$8,2,IF(I120='1. Hitos'!$H$9,3,IF(I120='1. Hitos'!$H$10,4,IF(I120='1. Hitos'!$H$11,5))))))</f>
        <v/>
      </c>
      <c r="F120" s="190" t="str">
        <f t="shared" si="18"/>
        <v/>
      </c>
      <c r="G120" s="191" t="str">
        <f t="array" ref="G120">IF(O120="","",MAX(IF($F$107:$F$131=F120,$O$107:$O$131,0)))</f>
        <v/>
      </c>
      <c r="H120" s="8"/>
      <c r="I120" s="283"/>
      <c r="J120" s="172"/>
      <c r="K120" s="339"/>
      <c r="L120" s="192"/>
      <c r="M120" s="193"/>
      <c r="N120" s="170"/>
      <c r="O120" s="194"/>
      <c r="P120" s="195"/>
      <c r="Q120" s="196" t="str">
        <f t="shared" si="16"/>
        <v>Incompleto/Fecha mal declarada</v>
      </c>
    </row>
    <row r="121" spans="1:17" ht="20.100000000000001" customHeight="1" x14ac:dyDescent="0.25">
      <c r="A121" s="65" t="str">
        <f>IF(C121="","",+COUNTA($C$107:C121))</f>
        <v/>
      </c>
      <c r="B121" s="162"/>
      <c r="C121" s="167" t="str">
        <f t="shared" si="13"/>
        <v/>
      </c>
      <c r="D121" s="167" t="str">
        <f t="shared" si="17"/>
        <v/>
      </c>
      <c r="E121" s="189" t="str">
        <f>IF(I121="","",IF(I121='1. Hitos'!$H$7,1,IF(I121='1. Hitos'!$H$8,2,IF(I121='1. Hitos'!$H$9,3,IF(I121='1. Hitos'!$H$10,4,IF(I121='1. Hitos'!$H$11,5))))))</f>
        <v/>
      </c>
      <c r="F121" s="190" t="str">
        <f t="shared" si="18"/>
        <v/>
      </c>
      <c r="G121" s="191" t="str">
        <f t="array" ref="G121">IF(O121="","",MAX(IF($F$107:$F$131=F121,$O$107:$O$131,0)))</f>
        <v/>
      </c>
      <c r="H121" s="8"/>
      <c r="I121" s="283"/>
      <c r="J121" s="172"/>
      <c r="K121" s="339"/>
      <c r="L121" s="192"/>
      <c r="M121" s="193"/>
      <c r="N121" s="170"/>
      <c r="O121" s="194"/>
      <c r="P121" s="195"/>
      <c r="Q121" s="196" t="str">
        <f t="shared" si="16"/>
        <v>Incompleto/Fecha mal declarada</v>
      </c>
    </row>
    <row r="122" spans="1:17" ht="20.100000000000001" customHeight="1" x14ac:dyDescent="0.25">
      <c r="A122" s="65" t="str">
        <f>IF(C122="","",+COUNTA($C$107:C122))</f>
        <v/>
      </c>
      <c r="B122" s="162"/>
      <c r="C122" s="167" t="str">
        <f t="shared" si="13"/>
        <v/>
      </c>
      <c r="D122" s="167" t="str">
        <f t="shared" si="17"/>
        <v/>
      </c>
      <c r="E122" s="189" t="str">
        <f>IF(I122="","",IF(I122='1. Hitos'!$H$7,1,IF(I122='1. Hitos'!$H$8,2,IF(I122='1. Hitos'!$H$9,3,IF(I122='1. Hitos'!$H$10,4,IF(I122='1. Hitos'!$H$11,5))))))</f>
        <v/>
      </c>
      <c r="F122" s="190" t="str">
        <f t="shared" si="18"/>
        <v/>
      </c>
      <c r="G122" s="191" t="str">
        <f t="array" ref="G122">IF(O122="","",MAX(IF($F$107:$F$131=F122,$O$107:$O$131,0)))</f>
        <v/>
      </c>
      <c r="H122" s="8"/>
      <c r="I122" s="283"/>
      <c r="J122" s="172"/>
      <c r="K122" s="339"/>
      <c r="L122" s="192"/>
      <c r="M122" s="193"/>
      <c r="N122" s="170"/>
      <c r="O122" s="194"/>
      <c r="P122" s="195"/>
      <c r="Q122" s="196" t="str">
        <f t="shared" si="16"/>
        <v>Incompleto/Fecha mal declarada</v>
      </c>
    </row>
    <row r="123" spans="1:17" ht="20.100000000000001" customHeight="1" x14ac:dyDescent="0.25">
      <c r="A123" s="65" t="str">
        <f>IF(C123="","",+COUNTA($C$107:C123))</f>
        <v/>
      </c>
      <c r="B123" s="162"/>
      <c r="C123" s="167" t="str">
        <f t="shared" si="13"/>
        <v/>
      </c>
      <c r="D123" s="167" t="str">
        <f t="shared" si="17"/>
        <v/>
      </c>
      <c r="E123" s="189" t="str">
        <f>IF(I123="","",IF(I123='1. Hitos'!$H$7,1,IF(I123='1. Hitos'!$H$8,2,IF(I123='1. Hitos'!$H$9,3,IF(I123='1. Hitos'!$H$10,4,IF(I123='1. Hitos'!$H$11,5))))))</f>
        <v/>
      </c>
      <c r="F123" s="190" t="str">
        <f t="shared" si="18"/>
        <v/>
      </c>
      <c r="G123" s="191" t="str">
        <f t="array" ref="G123">IF(O123="","",MAX(IF($F$107:$F$131=F123,$O$107:$O$131,0)))</f>
        <v/>
      </c>
      <c r="H123" s="8"/>
      <c r="I123" s="283"/>
      <c r="J123" s="172"/>
      <c r="K123" s="339"/>
      <c r="L123" s="192"/>
      <c r="M123" s="193"/>
      <c r="N123" s="170"/>
      <c r="O123" s="194"/>
      <c r="P123" s="195"/>
      <c r="Q123" s="196" t="str">
        <f t="shared" si="16"/>
        <v>Incompleto/Fecha mal declarada</v>
      </c>
    </row>
    <row r="124" spans="1:17" ht="20.100000000000001" customHeight="1" x14ac:dyDescent="0.25">
      <c r="A124" s="65" t="str">
        <f>IF(C124="","",+COUNTA($C$107:C124))</f>
        <v/>
      </c>
      <c r="B124" s="162"/>
      <c r="C124" s="167" t="str">
        <f t="shared" si="13"/>
        <v/>
      </c>
      <c r="D124" s="167" t="str">
        <f t="shared" si="17"/>
        <v/>
      </c>
      <c r="E124" s="189" t="str">
        <f>IF(I124="","",IF(I124='1. Hitos'!$H$7,1,IF(I124='1. Hitos'!$H$8,2,IF(I124='1. Hitos'!$H$9,3,IF(I124='1. Hitos'!$H$10,4,IF(I124='1. Hitos'!$H$11,5))))))</f>
        <v/>
      </c>
      <c r="F124" s="190" t="str">
        <f t="shared" si="18"/>
        <v/>
      </c>
      <c r="G124" s="191" t="str">
        <f t="array" ref="G124">IF(O124="","",MAX(IF($F$107:$F$131=F124,$O$107:$O$131,0)))</f>
        <v/>
      </c>
      <c r="H124" s="8"/>
      <c r="I124" s="283"/>
      <c r="J124" s="172"/>
      <c r="K124" s="339"/>
      <c r="L124" s="192"/>
      <c r="M124" s="193"/>
      <c r="N124" s="170"/>
      <c r="O124" s="194"/>
      <c r="P124" s="195"/>
      <c r="Q124" s="196" t="str">
        <f t="shared" si="16"/>
        <v>Incompleto/Fecha mal declarada</v>
      </c>
    </row>
    <row r="125" spans="1:17" ht="20.100000000000001" customHeight="1" x14ac:dyDescent="0.25">
      <c r="A125" s="65" t="str">
        <f>IF(C125="","",+COUNTA($C$107:C125))</f>
        <v/>
      </c>
      <c r="B125" s="162"/>
      <c r="C125" s="167" t="str">
        <f t="shared" si="13"/>
        <v/>
      </c>
      <c r="D125" s="167" t="str">
        <f t="shared" si="17"/>
        <v/>
      </c>
      <c r="E125" s="189" t="str">
        <f>IF(I125="","",IF(I125='1. Hitos'!$H$7,1,IF(I125='1. Hitos'!$H$8,2,IF(I125='1. Hitos'!$H$9,3,IF(I125='1. Hitos'!$H$10,4,IF(I125='1. Hitos'!$H$11,5))))))</f>
        <v/>
      </c>
      <c r="F125" s="190" t="str">
        <f t="shared" si="18"/>
        <v/>
      </c>
      <c r="G125" s="191" t="str">
        <f t="array" ref="G125">IF(O125="","",MAX(IF($F$107:$F$131=F125,$O$107:$O$131,0)))</f>
        <v/>
      </c>
      <c r="H125" s="8"/>
      <c r="I125" s="283"/>
      <c r="J125" s="172"/>
      <c r="K125" s="339"/>
      <c r="L125" s="192"/>
      <c r="M125" s="193"/>
      <c r="N125" s="170"/>
      <c r="O125" s="194"/>
      <c r="P125" s="195"/>
      <c r="Q125" s="196" t="str">
        <f t="shared" si="16"/>
        <v>Incompleto/Fecha mal declarada</v>
      </c>
    </row>
    <row r="126" spans="1:17" ht="20.100000000000001" customHeight="1" x14ac:dyDescent="0.25">
      <c r="A126" s="65" t="str">
        <f>IF(C126="","",+COUNTA($C$107:C126))</f>
        <v/>
      </c>
      <c r="B126" s="162"/>
      <c r="C126" s="167" t="str">
        <f t="shared" si="13"/>
        <v/>
      </c>
      <c r="D126" s="167" t="str">
        <f t="shared" si="17"/>
        <v/>
      </c>
      <c r="E126" s="189" t="str">
        <f>IF(I126="","",IF(I126='1. Hitos'!$H$7,1,IF(I126='1. Hitos'!$H$8,2,IF(I126='1. Hitos'!$H$9,3,IF(I126='1. Hitos'!$H$10,4,IF(I126='1. Hitos'!$H$11,5))))))</f>
        <v/>
      </c>
      <c r="F126" s="190" t="str">
        <f t="shared" si="18"/>
        <v/>
      </c>
      <c r="G126" s="191" t="str">
        <f t="array" ref="G126">IF(O126="","",MAX(IF($F$107:$F$131=F126,$O$107:$O$131,0)))</f>
        <v/>
      </c>
      <c r="H126" s="8"/>
      <c r="I126" s="283"/>
      <c r="J126" s="172"/>
      <c r="K126" s="339"/>
      <c r="L126" s="192"/>
      <c r="M126" s="193"/>
      <c r="N126" s="170"/>
      <c r="O126" s="194"/>
      <c r="P126" s="195"/>
      <c r="Q126" s="196" t="str">
        <f t="shared" si="16"/>
        <v>Incompleto/Fecha mal declarada</v>
      </c>
    </row>
    <row r="127" spans="1:17" ht="20.100000000000001" customHeight="1" x14ac:dyDescent="0.25">
      <c r="A127" s="65" t="str">
        <f>IF(C127="","",+COUNTA($C$107:C127))</f>
        <v/>
      </c>
      <c r="B127" s="162"/>
      <c r="C127" s="167" t="str">
        <f t="shared" si="13"/>
        <v/>
      </c>
      <c r="D127" s="167" t="str">
        <f t="shared" si="17"/>
        <v/>
      </c>
      <c r="E127" s="189" t="str">
        <f>IF(I127="","",IF(I127='1. Hitos'!$H$7,1,IF(I127='1. Hitos'!$H$8,2,IF(I127='1. Hitos'!$H$9,3,IF(I127='1. Hitos'!$H$10,4,IF(I127='1. Hitos'!$H$11,5))))))</f>
        <v/>
      </c>
      <c r="F127" s="190" t="str">
        <f t="shared" si="18"/>
        <v/>
      </c>
      <c r="G127" s="191" t="str">
        <f t="array" ref="G127">IF(O127="","",MAX(IF($F$107:$F$131=F127,$O$107:$O$131,0)))</f>
        <v/>
      </c>
      <c r="H127" s="8"/>
      <c r="I127" s="283"/>
      <c r="J127" s="172"/>
      <c r="K127" s="339"/>
      <c r="L127" s="192"/>
      <c r="M127" s="193"/>
      <c r="N127" s="170"/>
      <c r="O127" s="194"/>
      <c r="P127" s="195"/>
      <c r="Q127" s="196" t="str">
        <f t="shared" si="16"/>
        <v>Incompleto/Fecha mal declarada</v>
      </c>
    </row>
    <row r="128" spans="1:17" ht="20.100000000000001" customHeight="1" x14ac:dyDescent="0.25">
      <c r="A128" s="65" t="str">
        <f>IF(C128="","",+COUNTA($C$107:C128))</f>
        <v/>
      </c>
      <c r="B128" s="162"/>
      <c r="C128" s="167" t="str">
        <f t="shared" si="13"/>
        <v/>
      </c>
      <c r="D128" s="167" t="str">
        <f t="shared" si="17"/>
        <v/>
      </c>
      <c r="E128" s="189" t="str">
        <f>IF(I128="","",IF(I128='1. Hitos'!$H$7,1,IF(I128='1. Hitos'!$H$8,2,IF(I128='1. Hitos'!$H$9,3,IF(I128='1. Hitos'!$H$10,4,IF(I128='1. Hitos'!$H$11,5))))))</f>
        <v/>
      </c>
      <c r="F128" s="190" t="str">
        <f t="shared" si="18"/>
        <v/>
      </c>
      <c r="G128" s="191" t="str">
        <f t="array" ref="G128">IF(O128="","",MAX(IF($F$107:$F$131=F128,$O$107:$O$131,0)))</f>
        <v/>
      </c>
      <c r="H128" s="8"/>
      <c r="I128" s="283"/>
      <c r="J128" s="172"/>
      <c r="K128" s="339"/>
      <c r="L128" s="192"/>
      <c r="M128" s="193"/>
      <c r="N128" s="170"/>
      <c r="O128" s="194"/>
      <c r="P128" s="195"/>
      <c r="Q128" s="196" t="str">
        <f t="shared" si="16"/>
        <v>Incompleto/Fecha mal declarada</v>
      </c>
    </row>
    <row r="129" spans="1:17" ht="19.5" customHeight="1" x14ac:dyDescent="0.25">
      <c r="A129" s="65" t="str">
        <f>IF(C129="","",+COUNTA($C$107:C129))</f>
        <v/>
      </c>
      <c r="B129" s="162"/>
      <c r="C129" s="167" t="str">
        <f t="shared" si="13"/>
        <v/>
      </c>
      <c r="D129" s="167" t="str">
        <f t="shared" si="17"/>
        <v/>
      </c>
      <c r="E129" s="189" t="str">
        <f>IF(I129="","",IF(I129='1. Hitos'!$H$7,1,IF(I129='1. Hitos'!$H$8,2,IF(I129='1. Hitos'!$H$9,3,IF(I129='1. Hitos'!$H$10,4,IF(I129='1. Hitos'!$H$11,5))))))</f>
        <v/>
      </c>
      <c r="F129" s="190" t="str">
        <f t="shared" si="18"/>
        <v/>
      </c>
      <c r="G129" s="191" t="str">
        <f t="array" ref="G129">IF(O129="","",MAX(IF($F$107:$F$131=F129,$O$107:$O$131,0)))</f>
        <v/>
      </c>
      <c r="H129" s="8"/>
      <c r="I129" s="283"/>
      <c r="J129" s="172"/>
      <c r="K129" s="339"/>
      <c r="L129" s="192"/>
      <c r="M129" s="193"/>
      <c r="N129" s="170"/>
      <c r="O129" s="194"/>
      <c r="P129" s="195"/>
      <c r="Q129" s="196" t="str">
        <f t="shared" si="16"/>
        <v>Incompleto/Fecha mal declarada</v>
      </c>
    </row>
    <row r="130" spans="1:17" ht="20.100000000000001" customHeight="1" x14ac:dyDescent="0.25">
      <c r="A130" s="65" t="str">
        <f>IF(C130="","",+COUNTA($C$107:C130))</f>
        <v/>
      </c>
      <c r="B130" s="162"/>
      <c r="C130" s="167" t="str">
        <f t="shared" si="13"/>
        <v/>
      </c>
      <c r="D130" s="167" t="str">
        <f t="shared" si="17"/>
        <v/>
      </c>
      <c r="E130" s="189" t="str">
        <f>IF(I130="","",IF(I130='1. Hitos'!$H$7,1,IF(I130='1. Hitos'!$H$8,2,IF(I130='1. Hitos'!$H$9,3,IF(I130='1. Hitos'!$H$10,4,IF(I130='1. Hitos'!$H$11,5))))))</f>
        <v/>
      </c>
      <c r="F130" s="190" t="str">
        <f t="shared" si="18"/>
        <v/>
      </c>
      <c r="G130" s="191" t="str">
        <f t="array" ref="G130">IF(O130="","",MAX(IF($F$107:$F$131=F130,$O$107:$O$131,0)))</f>
        <v/>
      </c>
      <c r="H130" s="8"/>
      <c r="I130" s="283"/>
      <c r="J130" s="172"/>
      <c r="K130" s="339"/>
      <c r="L130" s="192"/>
      <c r="M130" s="193"/>
      <c r="N130" s="170"/>
      <c r="O130" s="194"/>
      <c r="P130" s="195"/>
      <c r="Q130" s="196" t="str">
        <f t="shared" si="16"/>
        <v>Incompleto/Fecha mal declarada</v>
      </c>
    </row>
    <row r="131" spans="1:17" ht="20.100000000000001" customHeight="1" x14ac:dyDescent="0.25">
      <c r="A131" s="65" t="str">
        <f>IF(C131="","",+COUNTA($C$107:C131))</f>
        <v/>
      </c>
      <c r="B131" s="162"/>
      <c r="C131" s="167" t="str">
        <f t="shared" si="13"/>
        <v/>
      </c>
      <c r="D131" s="167" t="str">
        <f t="shared" si="17"/>
        <v/>
      </c>
      <c r="E131" s="189" t="str">
        <f>IF(I131="","",IF(I131='1. Hitos'!$H$7,1,IF(I131='1. Hitos'!$H$8,2,IF(I131='1. Hitos'!$H$9,3,IF(I131='1. Hitos'!$H$10,4,IF(I131='1. Hitos'!$H$11,5))))))</f>
        <v/>
      </c>
      <c r="F131" s="190" t="str">
        <f t="shared" si="18"/>
        <v/>
      </c>
      <c r="G131" s="191" t="str">
        <f t="array" ref="G131">IF(O131="","",MAX(IF($F$107:$F$131=F131,$O$107:$O$131,0)))</f>
        <v/>
      </c>
      <c r="H131" s="8"/>
      <c r="I131" s="283"/>
      <c r="J131" s="172"/>
      <c r="K131" s="339"/>
      <c r="L131" s="192"/>
      <c r="M131" s="193"/>
      <c r="N131" s="170"/>
      <c r="O131" s="194"/>
      <c r="P131" s="195"/>
      <c r="Q131" s="196" t="str">
        <f t="shared" si="16"/>
        <v>Incompleto/Fecha mal declarada</v>
      </c>
    </row>
    <row r="132" spans="1:17" ht="48" customHeight="1" x14ac:dyDescent="0.25">
      <c r="A132" s="66" t="s">
        <v>5983</v>
      </c>
      <c r="B132" s="163"/>
      <c r="C132" s="287" t="s">
        <v>6339</v>
      </c>
      <c r="D132" s="287" t="s">
        <v>6341</v>
      </c>
      <c r="E132" s="197"/>
      <c r="F132" s="197" t="s">
        <v>6347</v>
      </c>
      <c r="G132" s="198" t="s">
        <v>6357</v>
      </c>
      <c r="H132" s="8"/>
      <c r="I132" s="282" t="s">
        <v>6350</v>
      </c>
      <c r="J132" s="340" t="s">
        <v>5982</v>
      </c>
      <c r="K132" s="341" t="s">
        <v>6346</v>
      </c>
      <c r="L132" s="199" t="s">
        <v>6282</v>
      </c>
      <c r="M132" s="199" t="s">
        <v>6059</v>
      </c>
      <c r="N132" s="199" t="s">
        <v>6336</v>
      </c>
      <c r="O132" s="199" t="s">
        <v>6345</v>
      </c>
      <c r="P132" s="195"/>
      <c r="Q132" s="199" t="s">
        <v>6039</v>
      </c>
    </row>
    <row r="133" spans="1:17" ht="20.100000000000001" customHeight="1" x14ac:dyDescent="0.25">
      <c r="A133" s="65" t="str">
        <f>IF(C133="","",+COUNTA(C133))</f>
        <v/>
      </c>
      <c r="B133" s="162"/>
      <c r="C133" s="167" t="str">
        <f t="shared" si="13"/>
        <v/>
      </c>
      <c r="D133" s="167" t="str">
        <f>IF(C133="","","2.3")</f>
        <v/>
      </c>
      <c r="E133" s="189" t="str">
        <f>IF(I133="","",IF(I133='1. Hitos'!$I$7,1,IF(I133='1. Hitos'!$I$8,2,IF(I133='1. Hitos'!$I$9,3,IF(I133='1. Hitos'!$I$10,4,IF(I133='1. Hitos'!$I$11,5))))))</f>
        <v/>
      </c>
      <c r="F133" s="190" t="str">
        <f>IF(E133="","","PEM"&amp;23&amp;0&amp;E133)</f>
        <v/>
      </c>
      <c r="G133" s="191" t="str">
        <f t="array" ref="G133">IF(O133="","",MAX(IF($F$133:$F$157=F133,$O$133:$O$157,0)))</f>
        <v/>
      </c>
      <c r="H133" s="8"/>
      <c r="I133" s="284"/>
      <c r="J133" s="342"/>
      <c r="K133" s="339"/>
      <c r="L133" s="192"/>
      <c r="M133" s="193"/>
      <c r="N133" s="170"/>
      <c r="O133" s="194"/>
      <c r="P133" s="195"/>
      <c r="Q133" s="196" t="str">
        <f t="shared" ref="Q133:Q157" si="19">IF(OR(K133="",I133="",G133="",L133="",M133="",J133="",N133="",O133="",O133&lt;N133),"Incompleto/Fecha mal declarada","Ok")</f>
        <v>Incompleto/Fecha mal declarada</v>
      </c>
    </row>
    <row r="134" spans="1:17" ht="20.100000000000001" customHeight="1" x14ac:dyDescent="0.25">
      <c r="A134" s="65" t="str">
        <f>IF(C134="","",+COUNTA($C$133:C134))</f>
        <v/>
      </c>
      <c r="B134" s="162"/>
      <c r="C134" s="167" t="str">
        <f t="shared" si="13"/>
        <v/>
      </c>
      <c r="D134" s="167" t="str">
        <f t="shared" ref="D134:D157" si="20">IF(C134="","","2.3")</f>
        <v/>
      </c>
      <c r="E134" s="189" t="str">
        <f>IF(I134="","",IF(I134='1. Hitos'!$I$7,1,IF(I134='1. Hitos'!$I$8,2,IF(I134='1. Hitos'!$I$9,3,IF(I134='1. Hitos'!$I$10,4,IF(I134='1. Hitos'!$I$11,5))))))</f>
        <v/>
      </c>
      <c r="F134" s="190" t="str">
        <f t="shared" ref="F134:F157" si="21">IF(E134="","","PEM"&amp;23&amp;0&amp;E134)</f>
        <v/>
      </c>
      <c r="G134" s="191" t="str">
        <f t="array" ref="G134">IF(O134="","",MAX(IF($F$133:$F$157=F134,$O$133:$O$157,0)))</f>
        <v/>
      </c>
      <c r="H134" s="8"/>
      <c r="I134" s="283"/>
      <c r="J134" s="172"/>
      <c r="K134" s="339"/>
      <c r="L134" s="192"/>
      <c r="M134" s="193"/>
      <c r="N134" s="170"/>
      <c r="O134" s="194"/>
      <c r="P134" s="195"/>
      <c r="Q134" s="196" t="str">
        <f t="shared" si="19"/>
        <v>Incompleto/Fecha mal declarada</v>
      </c>
    </row>
    <row r="135" spans="1:17" ht="20.100000000000001" customHeight="1" x14ac:dyDescent="0.25">
      <c r="A135" s="65" t="str">
        <f>IF(C135="","",+COUNTA($C$133:C135))</f>
        <v/>
      </c>
      <c r="B135" s="162"/>
      <c r="C135" s="167" t="str">
        <f t="shared" si="13"/>
        <v/>
      </c>
      <c r="D135" s="167" t="str">
        <f t="shared" si="20"/>
        <v/>
      </c>
      <c r="E135" s="189" t="str">
        <f>IF(I135="","",IF(I135='1. Hitos'!$I$7,1,IF(I135='1. Hitos'!$I$8,2,IF(I135='1. Hitos'!$I$9,3,IF(I135='1. Hitos'!$I$10,4,IF(I135='1. Hitos'!$I$11,5))))))</f>
        <v/>
      </c>
      <c r="F135" s="190" t="str">
        <f t="shared" si="21"/>
        <v/>
      </c>
      <c r="G135" s="191" t="str">
        <f t="array" ref="G135">IF(O135="","",MAX(IF($F$133:$F$157=F135,$O$133:$O$157,0)))</f>
        <v/>
      </c>
      <c r="H135" s="8"/>
      <c r="I135" s="283"/>
      <c r="J135" s="172"/>
      <c r="K135" s="339"/>
      <c r="L135" s="192"/>
      <c r="M135" s="193"/>
      <c r="N135" s="170"/>
      <c r="O135" s="194"/>
      <c r="P135" s="195"/>
      <c r="Q135" s="196" t="str">
        <f t="shared" si="19"/>
        <v>Incompleto/Fecha mal declarada</v>
      </c>
    </row>
    <row r="136" spans="1:17" ht="20.100000000000001" customHeight="1" x14ac:dyDescent="0.25">
      <c r="A136" s="65" t="str">
        <f>IF(C136="","",+COUNTA($C$133:C136))</f>
        <v/>
      </c>
      <c r="B136" s="162"/>
      <c r="C136" s="167" t="str">
        <f t="shared" si="13"/>
        <v/>
      </c>
      <c r="D136" s="167" t="str">
        <f t="shared" si="20"/>
        <v/>
      </c>
      <c r="E136" s="189" t="str">
        <f>IF(I136="","",IF(I136='1. Hitos'!$I$7,1,IF(I136='1. Hitos'!$I$8,2,IF(I136='1. Hitos'!$I$9,3,IF(I136='1. Hitos'!$I$10,4,IF(I136='1. Hitos'!$I$11,5))))))</f>
        <v/>
      </c>
      <c r="F136" s="190" t="str">
        <f t="shared" si="21"/>
        <v/>
      </c>
      <c r="G136" s="191" t="str">
        <f t="array" ref="G136">IF(O136="","",MAX(IF($F$133:$F$157=F136,$O$133:$O$157,0)))</f>
        <v/>
      </c>
      <c r="H136" s="8"/>
      <c r="I136" s="283"/>
      <c r="J136" s="172"/>
      <c r="K136" s="339"/>
      <c r="L136" s="192"/>
      <c r="M136" s="193"/>
      <c r="N136" s="170"/>
      <c r="O136" s="194"/>
      <c r="P136" s="195"/>
      <c r="Q136" s="196" t="str">
        <f t="shared" si="19"/>
        <v>Incompleto/Fecha mal declarada</v>
      </c>
    </row>
    <row r="137" spans="1:17" ht="20.100000000000001" customHeight="1" x14ac:dyDescent="0.25">
      <c r="A137" s="65" t="str">
        <f>IF(C137="","",+COUNTA($C$133:C137))</f>
        <v/>
      </c>
      <c r="B137" s="162"/>
      <c r="C137" s="167" t="str">
        <f t="shared" si="13"/>
        <v/>
      </c>
      <c r="D137" s="167" t="str">
        <f t="shared" si="20"/>
        <v/>
      </c>
      <c r="E137" s="189" t="str">
        <f>IF(I137="","",IF(I137='1. Hitos'!$I$7,1,IF(I137='1. Hitos'!$I$8,2,IF(I137='1. Hitos'!$I$9,3,IF(I137='1. Hitos'!$I$10,4,IF(I137='1. Hitos'!$I$11,5))))))</f>
        <v/>
      </c>
      <c r="F137" s="190" t="str">
        <f t="shared" si="21"/>
        <v/>
      </c>
      <c r="G137" s="191" t="str">
        <f t="array" ref="G137">IF(O137="","",MAX(IF($F$133:$F$157=F137,$O$133:$O$157,0)))</f>
        <v/>
      </c>
      <c r="H137" s="8"/>
      <c r="I137" s="283"/>
      <c r="J137" s="172"/>
      <c r="K137" s="339"/>
      <c r="L137" s="192"/>
      <c r="M137" s="193"/>
      <c r="N137" s="170"/>
      <c r="O137" s="194"/>
      <c r="P137" s="195"/>
      <c r="Q137" s="196" t="str">
        <f t="shared" si="19"/>
        <v>Incompleto/Fecha mal declarada</v>
      </c>
    </row>
    <row r="138" spans="1:17" ht="20.100000000000001" customHeight="1" x14ac:dyDescent="0.25">
      <c r="A138" s="65" t="str">
        <f>IF(C138="","",+COUNTA($C$133:C138))</f>
        <v/>
      </c>
      <c r="B138" s="162"/>
      <c r="C138" s="167" t="str">
        <f t="shared" si="13"/>
        <v/>
      </c>
      <c r="D138" s="167" t="str">
        <f t="shared" si="20"/>
        <v/>
      </c>
      <c r="E138" s="189" t="str">
        <f>IF(I138="","",IF(I138='1. Hitos'!$I$7,1,IF(I138='1. Hitos'!$I$8,2,IF(I138='1. Hitos'!$I$9,3,IF(I138='1. Hitos'!$I$10,4,IF(I138='1. Hitos'!$I$11,5))))))</f>
        <v/>
      </c>
      <c r="F138" s="190" t="str">
        <f t="shared" si="21"/>
        <v/>
      </c>
      <c r="G138" s="191" t="str">
        <f t="array" ref="G138">IF(O138="","",MAX(IF($F$133:$F$157=F138,$O$133:$O$157,0)))</f>
        <v/>
      </c>
      <c r="H138" s="8"/>
      <c r="I138" s="283"/>
      <c r="J138" s="172"/>
      <c r="K138" s="339"/>
      <c r="L138" s="192"/>
      <c r="M138" s="193"/>
      <c r="N138" s="170"/>
      <c r="O138" s="194"/>
      <c r="P138" s="195"/>
      <c r="Q138" s="196" t="str">
        <f t="shared" si="19"/>
        <v>Incompleto/Fecha mal declarada</v>
      </c>
    </row>
    <row r="139" spans="1:17" ht="20.100000000000001" customHeight="1" x14ac:dyDescent="0.25">
      <c r="A139" s="65" t="str">
        <f>IF(C139="","",+COUNTA($C$133:C139))</f>
        <v/>
      </c>
      <c r="B139" s="162"/>
      <c r="C139" s="167" t="str">
        <f t="shared" si="13"/>
        <v/>
      </c>
      <c r="D139" s="167" t="str">
        <f t="shared" si="20"/>
        <v/>
      </c>
      <c r="E139" s="189" t="str">
        <f>IF(I139="","",IF(I139='1. Hitos'!$I$7,1,IF(I139='1. Hitos'!$I$8,2,IF(I139='1. Hitos'!$I$9,3,IF(I139='1. Hitos'!$I$10,4,IF(I139='1. Hitos'!$I$11,5))))))</f>
        <v/>
      </c>
      <c r="F139" s="190" t="str">
        <f t="shared" si="21"/>
        <v/>
      </c>
      <c r="G139" s="191" t="str">
        <f t="array" ref="G139">IF(O139="","",MAX(IF($F$133:$F$157=F139,$O$133:$O$157,0)))</f>
        <v/>
      </c>
      <c r="H139" s="8"/>
      <c r="I139" s="283"/>
      <c r="J139" s="172"/>
      <c r="K139" s="339"/>
      <c r="L139" s="192"/>
      <c r="M139" s="193"/>
      <c r="N139" s="170"/>
      <c r="O139" s="194"/>
      <c r="P139" s="195"/>
      <c r="Q139" s="196" t="str">
        <f t="shared" si="19"/>
        <v>Incompleto/Fecha mal declarada</v>
      </c>
    </row>
    <row r="140" spans="1:17" ht="20.100000000000001" customHeight="1" x14ac:dyDescent="0.25">
      <c r="A140" s="65" t="str">
        <f>IF(C140="","",+COUNTA($C$133:C140))</f>
        <v/>
      </c>
      <c r="B140" s="162"/>
      <c r="C140" s="167" t="str">
        <f t="shared" si="13"/>
        <v/>
      </c>
      <c r="D140" s="167" t="str">
        <f t="shared" si="20"/>
        <v/>
      </c>
      <c r="E140" s="189" t="str">
        <f>IF(I140="","",IF(I140='1. Hitos'!$I$7,1,IF(I140='1. Hitos'!$I$8,2,IF(I140='1. Hitos'!$I$9,3,IF(I140='1. Hitos'!$I$10,4,IF(I140='1. Hitos'!$I$11,5))))))</f>
        <v/>
      </c>
      <c r="F140" s="190" t="str">
        <f t="shared" si="21"/>
        <v/>
      </c>
      <c r="G140" s="191" t="str">
        <f t="array" ref="G140">IF(O140="","",MAX(IF($F$133:$F$157=F140,$O$133:$O$157,0)))</f>
        <v/>
      </c>
      <c r="H140" s="8"/>
      <c r="I140" s="283"/>
      <c r="J140" s="172"/>
      <c r="K140" s="339"/>
      <c r="L140" s="192"/>
      <c r="M140" s="193"/>
      <c r="N140" s="170"/>
      <c r="O140" s="194"/>
      <c r="P140" s="195"/>
      <c r="Q140" s="196" t="str">
        <f t="shared" si="19"/>
        <v>Incompleto/Fecha mal declarada</v>
      </c>
    </row>
    <row r="141" spans="1:17" ht="20.100000000000001" customHeight="1" x14ac:dyDescent="0.25">
      <c r="A141" s="65" t="str">
        <f>IF(C141="","",+COUNTA($C$133:C141))</f>
        <v/>
      </c>
      <c r="B141" s="162"/>
      <c r="C141" s="167" t="str">
        <f t="shared" si="13"/>
        <v/>
      </c>
      <c r="D141" s="167" t="str">
        <f t="shared" si="20"/>
        <v/>
      </c>
      <c r="E141" s="189" t="str">
        <f>IF(I141="","",IF(I141='1. Hitos'!$I$7,1,IF(I141='1. Hitos'!$I$8,2,IF(I141='1. Hitos'!$I$9,3,IF(I141='1. Hitos'!$I$10,4,IF(I141='1. Hitos'!$I$11,5))))))</f>
        <v/>
      </c>
      <c r="F141" s="190" t="str">
        <f t="shared" si="21"/>
        <v/>
      </c>
      <c r="G141" s="191" t="str">
        <f t="array" ref="G141">IF(O141="","",MAX(IF($F$133:$F$157=F141,$O$133:$O$157,0)))</f>
        <v/>
      </c>
      <c r="H141" s="8"/>
      <c r="I141" s="283"/>
      <c r="J141" s="172"/>
      <c r="K141" s="339"/>
      <c r="L141" s="192"/>
      <c r="M141" s="193"/>
      <c r="N141" s="170"/>
      <c r="O141" s="194"/>
      <c r="P141" s="195"/>
      <c r="Q141" s="196" t="str">
        <f t="shared" si="19"/>
        <v>Incompleto/Fecha mal declarada</v>
      </c>
    </row>
    <row r="142" spans="1:17" ht="20.100000000000001" customHeight="1" x14ac:dyDescent="0.25">
      <c r="A142" s="65" t="str">
        <f>IF(C142="","",+COUNTA($C$133:C142))</f>
        <v/>
      </c>
      <c r="B142" s="162"/>
      <c r="C142" s="167" t="str">
        <f t="shared" si="13"/>
        <v/>
      </c>
      <c r="D142" s="167" t="str">
        <f t="shared" si="20"/>
        <v/>
      </c>
      <c r="E142" s="189" t="str">
        <f>IF(I142="","",IF(I142='1. Hitos'!$I$7,1,IF(I142='1. Hitos'!$I$8,2,IF(I142='1. Hitos'!$I$9,3,IF(I142='1. Hitos'!$I$10,4,IF(I142='1. Hitos'!$I$11,5))))))</f>
        <v/>
      </c>
      <c r="F142" s="190" t="str">
        <f t="shared" si="21"/>
        <v/>
      </c>
      <c r="G142" s="191" t="str">
        <f t="array" ref="G142">IF(O142="","",MAX(IF($F$133:$F$157=F142,$O$133:$O$157,0)))</f>
        <v/>
      </c>
      <c r="H142" s="8"/>
      <c r="I142" s="283"/>
      <c r="J142" s="172"/>
      <c r="K142" s="339"/>
      <c r="L142" s="192"/>
      <c r="M142" s="193"/>
      <c r="N142" s="170"/>
      <c r="O142" s="194"/>
      <c r="P142" s="195"/>
      <c r="Q142" s="196" t="str">
        <f t="shared" si="19"/>
        <v>Incompleto/Fecha mal declarada</v>
      </c>
    </row>
    <row r="143" spans="1:17" ht="20.100000000000001" customHeight="1" x14ac:dyDescent="0.25">
      <c r="A143" s="65" t="str">
        <f>IF(C143="","",+COUNTA($C$133:C143))</f>
        <v/>
      </c>
      <c r="B143" s="162"/>
      <c r="C143" s="167" t="str">
        <f t="shared" si="13"/>
        <v/>
      </c>
      <c r="D143" s="167" t="str">
        <f t="shared" si="20"/>
        <v/>
      </c>
      <c r="E143" s="189" t="str">
        <f>IF(I143="","",IF(I143='1. Hitos'!$I$7,1,IF(I143='1. Hitos'!$I$8,2,IF(I143='1. Hitos'!$I$9,3,IF(I143='1. Hitos'!$I$10,4,IF(I143='1. Hitos'!$I$11,5))))))</f>
        <v/>
      </c>
      <c r="F143" s="190" t="str">
        <f t="shared" si="21"/>
        <v/>
      </c>
      <c r="G143" s="191" t="str">
        <f t="array" ref="G143">IF(O143="","",MAX(IF($F$133:$F$157=F143,$O$133:$O$157,0)))</f>
        <v/>
      </c>
      <c r="H143" s="8"/>
      <c r="I143" s="283"/>
      <c r="J143" s="172"/>
      <c r="K143" s="339"/>
      <c r="L143" s="192"/>
      <c r="M143" s="193"/>
      <c r="N143" s="170"/>
      <c r="O143" s="194"/>
      <c r="P143" s="195"/>
      <c r="Q143" s="196" t="str">
        <f t="shared" si="19"/>
        <v>Incompleto/Fecha mal declarada</v>
      </c>
    </row>
    <row r="144" spans="1:17" ht="20.100000000000001" customHeight="1" x14ac:dyDescent="0.25">
      <c r="A144" s="65" t="str">
        <f>IF(C144="","",+COUNTA($C$133:C144))</f>
        <v/>
      </c>
      <c r="B144" s="162"/>
      <c r="C144" s="167" t="str">
        <f t="shared" si="13"/>
        <v/>
      </c>
      <c r="D144" s="167" t="str">
        <f t="shared" si="20"/>
        <v/>
      </c>
      <c r="E144" s="189" t="str">
        <f>IF(I144="","",IF(I144='1. Hitos'!$I$7,1,IF(I144='1. Hitos'!$I$8,2,IF(I144='1. Hitos'!$I$9,3,IF(I144='1. Hitos'!$I$10,4,IF(I144='1. Hitos'!$I$11,5))))))</f>
        <v/>
      </c>
      <c r="F144" s="190" t="str">
        <f t="shared" si="21"/>
        <v/>
      </c>
      <c r="G144" s="191" t="str">
        <f t="array" ref="G144">IF(O144="","",MAX(IF($F$133:$F$157=F144,$O$133:$O$157,0)))</f>
        <v/>
      </c>
      <c r="H144" s="8"/>
      <c r="I144" s="283"/>
      <c r="J144" s="172"/>
      <c r="K144" s="339"/>
      <c r="L144" s="192"/>
      <c r="M144" s="193"/>
      <c r="N144" s="170"/>
      <c r="O144" s="194"/>
      <c r="P144" s="195"/>
      <c r="Q144" s="196" t="str">
        <f t="shared" si="19"/>
        <v>Incompleto/Fecha mal declarada</v>
      </c>
    </row>
    <row r="145" spans="1:17" ht="20.100000000000001" customHeight="1" x14ac:dyDescent="0.25">
      <c r="A145" s="65" t="str">
        <f>IF(C145="","",+COUNTA($C$133:C145))</f>
        <v/>
      </c>
      <c r="B145" s="162"/>
      <c r="C145" s="167" t="str">
        <f t="shared" si="13"/>
        <v/>
      </c>
      <c r="D145" s="167" t="str">
        <f t="shared" si="20"/>
        <v/>
      </c>
      <c r="E145" s="189" t="str">
        <f>IF(I145="","",IF(I145='1. Hitos'!$I$7,1,IF(I145='1. Hitos'!$I$8,2,IF(I145='1. Hitos'!$I$9,3,IF(I145='1. Hitos'!$I$10,4,IF(I145='1. Hitos'!$I$11,5))))))</f>
        <v/>
      </c>
      <c r="F145" s="190" t="str">
        <f t="shared" si="21"/>
        <v/>
      </c>
      <c r="G145" s="191" t="str">
        <f t="array" ref="G145">IF(O145="","",MAX(IF($F$133:$F$157=F145,$O$133:$O$157,0)))</f>
        <v/>
      </c>
      <c r="H145" s="8"/>
      <c r="I145" s="283"/>
      <c r="J145" s="172"/>
      <c r="K145" s="339"/>
      <c r="L145" s="192"/>
      <c r="M145" s="193"/>
      <c r="N145" s="170"/>
      <c r="O145" s="194"/>
      <c r="P145" s="195"/>
      <c r="Q145" s="196" t="str">
        <f t="shared" si="19"/>
        <v>Incompleto/Fecha mal declarada</v>
      </c>
    </row>
    <row r="146" spans="1:17" ht="20.100000000000001" customHeight="1" x14ac:dyDescent="0.25">
      <c r="A146" s="65" t="str">
        <f>IF(C146="","",+COUNTA($C$133:C146))</f>
        <v/>
      </c>
      <c r="B146" s="162"/>
      <c r="C146" s="167" t="str">
        <f t="shared" ref="C146:C209" si="22">IF(I146="","","AES")</f>
        <v/>
      </c>
      <c r="D146" s="167" t="str">
        <f t="shared" si="20"/>
        <v/>
      </c>
      <c r="E146" s="189" t="str">
        <f>IF(I146="","",IF(I146='1. Hitos'!$I$7,1,IF(I146='1. Hitos'!$I$8,2,IF(I146='1. Hitos'!$I$9,3,IF(I146='1. Hitos'!$I$10,4,IF(I146='1. Hitos'!$I$11,5))))))</f>
        <v/>
      </c>
      <c r="F146" s="190" t="str">
        <f t="shared" si="21"/>
        <v/>
      </c>
      <c r="G146" s="191" t="str">
        <f t="array" ref="G146">IF(O146="","",MAX(IF($F$133:$F$157=F146,$O$133:$O$157,0)))</f>
        <v/>
      </c>
      <c r="H146" s="8"/>
      <c r="I146" s="283"/>
      <c r="J146" s="172"/>
      <c r="K146" s="339"/>
      <c r="L146" s="192"/>
      <c r="M146" s="193"/>
      <c r="N146" s="170"/>
      <c r="O146" s="194"/>
      <c r="P146" s="195"/>
      <c r="Q146" s="196" t="str">
        <f t="shared" si="19"/>
        <v>Incompleto/Fecha mal declarada</v>
      </c>
    </row>
    <row r="147" spans="1:17" ht="20.100000000000001" customHeight="1" x14ac:dyDescent="0.25">
      <c r="A147" s="65" t="str">
        <f>IF(C147="","",+COUNTA($C$133:C147))</f>
        <v/>
      </c>
      <c r="B147" s="162"/>
      <c r="C147" s="167" t="str">
        <f t="shared" si="22"/>
        <v/>
      </c>
      <c r="D147" s="167" t="str">
        <f t="shared" si="20"/>
        <v/>
      </c>
      <c r="E147" s="189" t="str">
        <f>IF(I147="","",IF(I147='1. Hitos'!$I$7,1,IF(I147='1. Hitos'!$I$8,2,IF(I147='1. Hitos'!$I$9,3,IF(I147='1. Hitos'!$I$10,4,IF(I147='1. Hitos'!$I$11,5))))))</f>
        <v/>
      </c>
      <c r="F147" s="190" t="str">
        <f t="shared" si="21"/>
        <v/>
      </c>
      <c r="G147" s="191" t="str">
        <f t="array" ref="G147">IF(O147="","",MAX(IF($F$133:$F$157=F147,$O$133:$O$157,0)))</f>
        <v/>
      </c>
      <c r="H147" s="8"/>
      <c r="I147" s="283"/>
      <c r="J147" s="172"/>
      <c r="K147" s="339"/>
      <c r="L147" s="192"/>
      <c r="M147" s="193"/>
      <c r="N147" s="170"/>
      <c r="O147" s="194"/>
      <c r="P147" s="195"/>
      <c r="Q147" s="196" t="str">
        <f t="shared" si="19"/>
        <v>Incompleto/Fecha mal declarada</v>
      </c>
    </row>
    <row r="148" spans="1:17" ht="20.100000000000001" customHeight="1" x14ac:dyDescent="0.25">
      <c r="A148" s="65" t="str">
        <f>IF(C148="","",+COUNTA($C$133:C148))</f>
        <v/>
      </c>
      <c r="B148" s="162"/>
      <c r="C148" s="167" t="str">
        <f t="shared" si="22"/>
        <v/>
      </c>
      <c r="D148" s="167" t="str">
        <f t="shared" si="20"/>
        <v/>
      </c>
      <c r="E148" s="189" t="str">
        <f>IF(I148="","",IF(I148='1. Hitos'!$I$7,1,IF(I148='1. Hitos'!$I$8,2,IF(I148='1. Hitos'!$I$9,3,IF(I148='1. Hitos'!$I$10,4,IF(I148='1. Hitos'!$I$11,5))))))</f>
        <v/>
      </c>
      <c r="F148" s="190" t="str">
        <f t="shared" si="21"/>
        <v/>
      </c>
      <c r="G148" s="191" t="str">
        <f t="array" ref="G148">IF(O148="","",MAX(IF($F$133:$F$157=F148,$O$133:$O$157,0)))</f>
        <v/>
      </c>
      <c r="H148" s="8"/>
      <c r="I148" s="283"/>
      <c r="J148" s="172"/>
      <c r="K148" s="339"/>
      <c r="L148" s="192"/>
      <c r="M148" s="193"/>
      <c r="N148" s="170"/>
      <c r="O148" s="194"/>
      <c r="P148" s="195"/>
      <c r="Q148" s="196" t="str">
        <f t="shared" si="19"/>
        <v>Incompleto/Fecha mal declarada</v>
      </c>
    </row>
    <row r="149" spans="1:17" ht="20.100000000000001" customHeight="1" x14ac:dyDescent="0.25">
      <c r="A149" s="65" t="str">
        <f>IF(C149="","",+COUNTA($C$133:C149))</f>
        <v/>
      </c>
      <c r="B149" s="162"/>
      <c r="C149" s="167" t="str">
        <f t="shared" si="22"/>
        <v/>
      </c>
      <c r="D149" s="167" t="str">
        <f t="shared" si="20"/>
        <v/>
      </c>
      <c r="E149" s="189" t="str">
        <f>IF(I149="","",IF(I149='1. Hitos'!$I$7,1,IF(I149='1. Hitos'!$I$8,2,IF(I149='1. Hitos'!$I$9,3,IF(I149='1. Hitos'!$I$10,4,IF(I149='1. Hitos'!$I$11,5))))))</f>
        <v/>
      </c>
      <c r="F149" s="190" t="str">
        <f t="shared" si="21"/>
        <v/>
      </c>
      <c r="G149" s="191" t="str">
        <f t="array" ref="G149">IF(O149="","",MAX(IF($F$133:$F$157=F149,$O$133:$O$157,0)))</f>
        <v/>
      </c>
      <c r="H149" s="8"/>
      <c r="I149" s="283"/>
      <c r="J149" s="172"/>
      <c r="K149" s="339"/>
      <c r="L149" s="192"/>
      <c r="M149" s="193"/>
      <c r="N149" s="170"/>
      <c r="O149" s="194"/>
      <c r="P149" s="195"/>
      <c r="Q149" s="196" t="str">
        <f t="shared" si="19"/>
        <v>Incompleto/Fecha mal declarada</v>
      </c>
    </row>
    <row r="150" spans="1:17" ht="20.100000000000001" customHeight="1" x14ac:dyDescent="0.25">
      <c r="A150" s="65" t="str">
        <f>IF(C150="","",+COUNTA($C$133:C150))</f>
        <v/>
      </c>
      <c r="B150" s="162"/>
      <c r="C150" s="167" t="str">
        <f t="shared" si="22"/>
        <v/>
      </c>
      <c r="D150" s="167" t="str">
        <f t="shared" si="20"/>
        <v/>
      </c>
      <c r="E150" s="189" t="str">
        <f>IF(I150="","",IF(I150='1. Hitos'!$I$7,1,IF(I150='1. Hitos'!$I$8,2,IF(I150='1. Hitos'!$I$9,3,IF(I150='1. Hitos'!$I$10,4,IF(I150='1. Hitos'!$I$11,5))))))</f>
        <v/>
      </c>
      <c r="F150" s="190" t="str">
        <f t="shared" si="21"/>
        <v/>
      </c>
      <c r="G150" s="191" t="str">
        <f t="array" ref="G150">IF(O150="","",MAX(IF($F$133:$F$157=F150,$O$133:$O$157,0)))</f>
        <v/>
      </c>
      <c r="H150" s="8"/>
      <c r="I150" s="283"/>
      <c r="J150" s="172"/>
      <c r="K150" s="339"/>
      <c r="L150" s="192"/>
      <c r="M150" s="193"/>
      <c r="N150" s="170"/>
      <c r="O150" s="194"/>
      <c r="P150" s="195"/>
      <c r="Q150" s="196" t="str">
        <f t="shared" si="19"/>
        <v>Incompleto/Fecha mal declarada</v>
      </c>
    </row>
    <row r="151" spans="1:17" ht="20.100000000000001" customHeight="1" x14ac:dyDescent="0.25">
      <c r="A151" s="65" t="str">
        <f>IF(C151="","",+COUNTA($C$133:C151))</f>
        <v/>
      </c>
      <c r="B151" s="162"/>
      <c r="C151" s="167" t="str">
        <f t="shared" si="22"/>
        <v/>
      </c>
      <c r="D151" s="167" t="str">
        <f t="shared" si="20"/>
        <v/>
      </c>
      <c r="E151" s="189" t="str">
        <f>IF(I151="","",IF(I151='1. Hitos'!$I$7,1,IF(I151='1. Hitos'!$I$8,2,IF(I151='1. Hitos'!$I$9,3,IF(I151='1. Hitos'!$I$10,4,IF(I151='1. Hitos'!$I$11,5))))))</f>
        <v/>
      </c>
      <c r="F151" s="190" t="str">
        <f t="shared" si="21"/>
        <v/>
      </c>
      <c r="G151" s="191" t="str">
        <f t="array" ref="G151">IF(O151="","",MAX(IF($F$133:$F$157=F151,$O$133:$O$157,0)))</f>
        <v/>
      </c>
      <c r="H151" s="8"/>
      <c r="I151" s="283"/>
      <c r="J151" s="172"/>
      <c r="K151" s="339"/>
      <c r="L151" s="192"/>
      <c r="M151" s="193"/>
      <c r="N151" s="170"/>
      <c r="O151" s="194"/>
      <c r="P151" s="195"/>
      <c r="Q151" s="196" t="str">
        <f t="shared" si="19"/>
        <v>Incompleto/Fecha mal declarada</v>
      </c>
    </row>
    <row r="152" spans="1:17" ht="20.100000000000001" customHeight="1" x14ac:dyDescent="0.25">
      <c r="A152" s="65" t="str">
        <f>IF(C152="","",+COUNTA($C$133:C152))</f>
        <v/>
      </c>
      <c r="B152" s="162"/>
      <c r="C152" s="167" t="str">
        <f t="shared" si="22"/>
        <v/>
      </c>
      <c r="D152" s="167" t="str">
        <f t="shared" si="20"/>
        <v/>
      </c>
      <c r="E152" s="189" t="str">
        <f>IF(I152="","",IF(I152='1. Hitos'!$I$7,1,IF(I152='1. Hitos'!$I$8,2,IF(I152='1. Hitos'!$I$9,3,IF(I152='1. Hitos'!$I$10,4,IF(I152='1. Hitos'!$I$11,5))))))</f>
        <v/>
      </c>
      <c r="F152" s="190" t="str">
        <f t="shared" si="21"/>
        <v/>
      </c>
      <c r="G152" s="191" t="str">
        <f t="array" ref="G152">IF(O152="","",MAX(IF($F$133:$F$157=F152,$O$133:$O$157,0)))</f>
        <v/>
      </c>
      <c r="H152" s="8"/>
      <c r="I152" s="283"/>
      <c r="J152" s="172"/>
      <c r="K152" s="339"/>
      <c r="L152" s="192"/>
      <c r="M152" s="193"/>
      <c r="N152" s="170"/>
      <c r="O152" s="194"/>
      <c r="P152" s="195"/>
      <c r="Q152" s="196" t="str">
        <f t="shared" si="19"/>
        <v>Incompleto/Fecha mal declarada</v>
      </c>
    </row>
    <row r="153" spans="1:17" ht="20.100000000000001" customHeight="1" x14ac:dyDescent="0.25">
      <c r="A153" s="65" t="str">
        <f>IF(C153="","",+COUNTA($C$133:C153))</f>
        <v/>
      </c>
      <c r="B153" s="162"/>
      <c r="C153" s="167" t="str">
        <f t="shared" si="22"/>
        <v/>
      </c>
      <c r="D153" s="167" t="str">
        <f t="shared" si="20"/>
        <v/>
      </c>
      <c r="E153" s="189" t="str">
        <f>IF(I153="","",IF(I153='1. Hitos'!$I$7,1,IF(I153='1. Hitos'!$I$8,2,IF(I153='1. Hitos'!$I$9,3,IF(I153='1. Hitos'!$I$10,4,IF(I153='1. Hitos'!$I$11,5))))))</f>
        <v/>
      </c>
      <c r="F153" s="190" t="str">
        <f t="shared" si="21"/>
        <v/>
      </c>
      <c r="G153" s="191" t="str">
        <f t="array" ref="G153">IF(O153="","",MAX(IF($F$133:$F$157=F153,$O$133:$O$157,0)))</f>
        <v/>
      </c>
      <c r="H153" s="8"/>
      <c r="I153" s="283"/>
      <c r="J153" s="172"/>
      <c r="K153" s="339"/>
      <c r="L153" s="192"/>
      <c r="M153" s="193"/>
      <c r="N153" s="170"/>
      <c r="O153" s="194"/>
      <c r="P153" s="195"/>
      <c r="Q153" s="196" t="str">
        <f t="shared" si="19"/>
        <v>Incompleto/Fecha mal declarada</v>
      </c>
    </row>
    <row r="154" spans="1:17" ht="20.100000000000001" customHeight="1" x14ac:dyDescent="0.25">
      <c r="A154" s="65" t="str">
        <f>IF(C154="","",+COUNTA($C$133:C154))</f>
        <v/>
      </c>
      <c r="B154" s="162"/>
      <c r="C154" s="167" t="str">
        <f t="shared" si="22"/>
        <v/>
      </c>
      <c r="D154" s="167" t="str">
        <f t="shared" si="20"/>
        <v/>
      </c>
      <c r="E154" s="189" t="str">
        <f>IF(I154="","",IF(I154='1. Hitos'!$I$7,1,IF(I154='1. Hitos'!$I$8,2,IF(I154='1. Hitos'!$I$9,3,IF(I154='1. Hitos'!$I$10,4,IF(I154='1. Hitos'!$I$11,5))))))</f>
        <v/>
      </c>
      <c r="F154" s="190" t="str">
        <f t="shared" si="21"/>
        <v/>
      </c>
      <c r="G154" s="191" t="str">
        <f t="array" ref="G154">IF(O154="","",MAX(IF($F$133:$F$157=F154,$O$133:$O$157,0)))</f>
        <v/>
      </c>
      <c r="H154" s="8"/>
      <c r="I154" s="283"/>
      <c r="J154" s="172"/>
      <c r="K154" s="339"/>
      <c r="L154" s="192"/>
      <c r="M154" s="193"/>
      <c r="N154" s="170"/>
      <c r="O154" s="194"/>
      <c r="P154" s="195"/>
      <c r="Q154" s="196" t="str">
        <f t="shared" si="19"/>
        <v>Incompleto/Fecha mal declarada</v>
      </c>
    </row>
    <row r="155" spans="1:17" ht="20.100000000000001" customHeight="1" x14ac:dyDescent="0.25">
      <c r="A155" s="65" t="str">
        <f>IF(C155="","",+COUNTA($C$133:C155))</f>
        <v/>
      </c>
      <c r="B155" s="162"/>
      <c r="C155" s="167" t="str">
        <f t="shared" si="22"/>
        <v/>
      </c>
      <c r="D155" s="167" t="str">
        <f t="shared" si="20"/>
        <v/>
      </c>
      <c r="E155" s="189" t="str">
        <f>IF(I155="","",IF(I155='1. Hitos'!$I$7,1,IF(I155='1. Hitos'!$I$8,2,IF(I155='1. Hitos'!$I$9,3,IF(I155='1. Hitos'!$I$10,4,IF(I155='1. Hitos'!$I$11,5))))))</f>
        <v/>
      </c>
      <c r="F155" s="190" t="str">
        <f t="shared" si="21"/>
        <v/>
      </c>
      <c r="G155" s="191" t="str">
        <f t="array" ref="G155">IF(O155="","",MAX(IF($F$133:$F$157=F155,$O$133:$O$157,0)))</f>
        <v/>
      </c>
      <c r="H155" s="8"/>
      <c r="I155" s="283"/>
      <c r="J155" s="172"/>
      <c r="K155" s="339"/>
      <c r="L155" s="192"/>
      <c r="M155" s="193"/>
      <c r="N155" s="170"/>
      <c r="O155" s="194"/>
      <c r="P155" s="195"/>
      <c r="Q155" s="196" t="str">
        <f t="shared" si="19"/>
        <v>Incompleto/Fecha mal declarada</v>
      </c>
    </row>
    <row r="156" spans="1:17" ht="20.100000000000001" customHeight="1" x14ac:dyDescent="0.25">
      <c r="A156" s="65" t="str">
        <f>IF(C156="","",+COUNTA($C$133:C156))</f>
        <v/>
      </c>
      <c r="B156" s="162"/>
      <c r="C156" s="167" t="str">
        <f t="shared" si="22"/>
        <v/>
      </c>
      <c r="D156" s="167" t="str">
        <f t="shared" si="20"/>
        <v/>
      </c>
      <c r="E156" s="189" t="str">
        <f>IF(I156="","",IF(I156='1. Hitos'!$I$7,1,IF(I156='1. Hitos'!$I$8,2,IF(I156='1. Hitos'!$I$9,3,IF(I156='1. Hitos'!$I$10,4,IF(I156='1. Hitos'!$I$11,5))))))</f>
        <v/>
      </c>
      <c r="F156" s="190" t="str">
        <f t="shared" si="21"/>
        <v/>
      </c>
      <c r="G156" s="191" t="str">
        <f t="array" ref="G156">IF(O156="","",MAX(IF($F$133:$F$157=F156,$O$133:$O$157,0)))</f>
        <v/>
      </c>
      <c r="H156" s="8"/>
      <c r="I156" s="283"/>
      <c r="J156" s="172"/>
      <c r="K156" s="339"/>
      <c r="L156" s="192"/>
      <c r="M156" s="193"/>
      <c r="N156" s="170"/>
      <c r="O156" s="194"/>
      <c r="P156" s="195"/>
      <c r="Q156" s="196" t="str">
        <f t="shared" si="19"/>
        <v>Incompleto/Fecha mal declarada</v>
      </c>
    </row>
    <row r="157" spans="1:17" ht="20.100000000000001" customHeight="1" x14ac:dyDescent="0.25">
      <c r="A157" s="65" t="str">
        <f>IF(C157="","",+COUNTA($C$133:C157))</f>
        <v/>
      </c>
      <c r="B157" s="162"/>
      <c r="C157" s="167" t="str">
        <f t="shared" si="22"/>
        <v/>
      </c>
      <c r="D157" s="167" t="str">
        <f t="shared" si="20"/>
        <v/>
      </c>
      <c r="E157" s="189" t="str">
        <f>IF(I157="","",IF(I157='1. Hitos'!$I$7,1,IF(I157='1. Hitos'!$I$8,2,IF(I157='1. Hitos'!$I$9,3,IF(I157='1. Hitos'!$I$10,4,IF(I157='1. Hitos'!$I$11,5))))))</f>
        <v/>
      </c>
      <c r="F157" s="190" t="str">
        <f t="shared" si="21"/>
        <v/>
      </c>
      <c r="G157" s="191" t="str">
        <f t="array" ref="G157">IF(O157="","",MAX(IF($F$133:$F$157=F157,$O$133:$O$157,0)))</f>
        <v/>
      </c>
      <c r="H157" s="8"/>
      <c r="I157" s="283"/>
      <c r="J157" s="172"/>
      <c r="K157" s="339"/>
      <c r="L157" s="192"/>
      <c r="M157" s="193"/>
      <c r="N157" s="170"/>
      <c r="O157" s="194"/>
      <c r="P157" s="195"/>
      <c r="Q157" s="196" t="str">
        <f t="shared" si="19"/>
        <v>Incompleto/Fecha mal declarada</v>
      </c>
    </row>
    <row r="158" spans="1:17" ht="48.75" customHeight="1" x14ac:dyDescent="0.25">
      <c r="A158" s="66" t="s">
        <v>5983</v>
      </c>
      <c r="B158" s="163"/>
      <c r="C158" s="287" t="s">
        <v>6339</v>
      </c>
      <c r="D158" s="287" t="s">
        <v>6342</v>
      </c>
      <c r="E158" s="197"/>
      <c r="F158" s="197" t="s">
        <v>6347</v>
      </c>
      <c r="G158" s="198" t="s">
        <v>6357</v>
      </c>
      <c r="H158" s="8"/>
      <c r="I158" s="282" t="s">
        <v>6350</v>
      </c>
      <c r="J158" s="340" t="s">
        <v>5982</v>
      </c>
      <c r="K158" s="341" t="s">
        <v>6346</v>
      </c>
      <c r="L158" s="199" t="s">
        <v>6282</v>
      </c>
      <c r="M158" s="199" t="s">
        <v>6059</v>
      </c>
      <c r="N158" s="199" t="s">
        <v>6336</v>
      </c>
      <c r="O158" s="199" t="s">
        <v>6345</v>
      </c>
      <c r="P158" s="195"/>
      <c r="Q158" s="199" t="s">
        <v>6039</v>
      </c>
    </row>
    <row r="159" spans="1:17" ht="20.100000000000001" customHeight="1" x14ac:dyDescent="0.25">
      <c r="A159" s="65" t="str">
        <f>IF(C159="","",+COUNTA(C159))</f>
        <v/>
      </c>
      <c r="B159" s="162"/>
      <c r="C159" s="167" t="str">
        <f t="shared" si="22"/>
        <v/>
      </c>
      <c r="D159" s="167" t="str">
        <f>IF(C159="","","2.4")</f>
        <v/>
      </c>
      <c r="E159" s="189" t="str">
        <f>IF(I159="","",IF(I159='1. Hitos'!$J$7,1,IF(I159='1. Hitos'!$J$8,2,IF(I159='1. Hitos'!$J$9,3,IF(I159='1. Hitos'!$J$10,4,IF(I159='1. Hitos'!$J$11,5))))))</f>
        <v/>
      </c>
      <c r="F159" s="190" t="str">
        <f>IF(E159="","","PEM"&amp;24&amp;0&amp;E159)</f>
        <v/>
      </c>
      <c r="G159" s="191" t="str">
        <f t="array" ref="G159">IF(O159="","",MAX(IF($F$159:$F$183=F159,$O$159:$O$183,0)))</f>
        <v/>
      </c>
      <c r="H159" s="8"/>
      <c r="I159" s="284"/>
      <c r="J159" s="342"/>
      <c r="K159" s="339"/>
      <c r="L159" s="192"/>
      <c r="M159" s="193"/>
      <c r="N159" s="170"/>
      <c r="O159" s="194"/>
      <c r="P159" s="195"/>
      <c r="Q159" s="196" t="str">
        <f t="shared" ref="Q159:Q183" si="23">IF(OR(K159="",I159="",G159="",L159="",M159="",J159="",N159="",O159="",O159&lt;N159),"Incompleto/Fecha mal declarada","Ok")</f>
        <v>Incompleto/Fecha mal declarada</v>
      </c>
    </row>
    <row r="160" spans="1:17" ht="20.100000000000001" customHeight="1" x14ac:dyDescent="0.25">
      <c r="A160" s="65" t="str">
        <f>IF(C160="","",+COUNTA($C$159:C160))</f>
        <v/>
      </c>
      <c r="B160" s="162"/>
      <c r="C160" s="167" t="str">
        <f t="shared" si="22"/>
        <v/>
      </c>
      <c r="D160" s="167" t="str">
        <f t="shared" ref="D160:D183" si="24">IF(C160="","","2.4")</f>
        <v/>
      </c>
      <c r="E160" s="189" t="str">
        <f>IF(I160="","",IF(I160='1. Hitos'!$J$7,1,IF(I160='1. Hitos'!$J$8,2,IF(I160='1. Hitos'!$J$9,3,IF(I160='1. Hitos'!$J$10,4,IF(I160='1. Hitos'!$J$11,5))))))</f>
        <v/>
      </c>
      <c r="F160" s="190" t="str">
        <f t="shared" ref="F160:F183" si="25">IF(E160="","","PEM"&amp;24&amp;0&amp;E160)</f>
        <v/>
      </c>
      <c r="G160" s="191" t="str">
        <f t="array" ref="G160">IF(O160="","",MAX(IF($F$159:$F$183=F160,$O$159:$O$183,0)))</f>
        <v/>
      </c>
      <c r="H160" s="8"/>
      <c r="I160" s="283"/>
      <c r="J160" s="172"/>
      <c r="K160" s="339"/>
      <c r="L160" s="192"/>
      <c r="M160" s="193"/>
      <c r="N160" s="170"/>
      <c r="O160" s="194"/>
      <c r="P160" s="195"/>
      <c r="Q160" s="196" t="str">
        <f t="shared" si="23"/>
        <v>Incompleto/Fecha mal declarada</v>
      </c>
    </row>
    <row r="161" spans="1:17" ht="20.100000000000001" customHeight="1" x14ac:dyDescent="0.25">
      <c r="A161" s="65" t="str">
        <f>IF(C161="","",+COUNTA($C$159:C161))</f>
        <v/>
      </c>
      <c r="B161" s="162"/>
      <c r="C161" s="167" t="str">
        <f t="shared" si="22"/>
        <v/>
      </c>
      <c r="D161" s="167" t="str">
        <f t="shared" si="24"/>
        <v/>
      </c>
      <c r="E161" s="189" t="str">
        <f>IF(I161="","",IF(I161='1. Hitos'!$J$7,1,IF(I161='1. Hitos'!$J$8,2,IF(I161='1. Hitos'!$J$9,3,IF(I161='1. Hitos'!$J$10,4,IF(I161='1. Hitos'!$J$11,5))))))</f>
        <v/>
      </c>
      <c r="F161" s="190" t="str">
        <f t="shared" si="25"/>
        <v/>
      </c>
      <c r="G161" s="191" t="str">
        <f t="array" ref="G161">IF(O161="","",MAX(IF($F$159:$F$183=F161,$O$159:$O$183,0)))</f>
        <v/>
      </c>
      <c r="H161" s="8"/>
      <c r="I161" s="283"/>
      <c r="J161" s="172"/>
      <c r="K161" s="339"/>
      <c r="L161" s="192"/>
      <c r="M161" s="193"/>
      <c r="N161" s="170"/>
      <c r="O161" s="194"/>
      <c r="P161" s="195"/>
      <c r="Q161" s="196" t="str">
        <f t="shared" si="23"/>
        <v>Incompleto/Fecha mal declarada</v>
      </c>
    </row>
    <row r="162" spans="1:17" ht="20.100000000000001" customHeight="1" x14ac:dyDescent="0.25">
      <c r="A162" s="65" t="str">
        <f>IF(C162="","",+COUNTA($C$159:C162))</f>
        <v/>
      </c>
      <c r="B162" s="162"/>
      <c r="C162" s="167" t="str">
        <f t="shared" si="22"/>
        <v/>
      </c>
      <c r="D162" s="167" t="str">
        <f t="shared" si="24"/>
        <v/>
      </c>
      <c r="E162" s="189" t="str">
        <f>IF(I162="","",IF(I162='1. Hitos'!$J$7,1,IF(I162='1. Hitos'!$J$8,2,IF(I162='1. Hitos'!$J$9,3,IF(I162='1. Hitos'!$J$10,4,IF(I162='1. Hitos'!$J$11,5))))))</f>
        <v/>
      </c>
      <c r="F162" s="190" t="str">
        <f t="shared" si="25"/>
        <v/>
      </c>
      <c r="G162" s="191" t="str">
        <f t="array" ref="G162">IF(O162="","",MAX(IF($F$159:$F$183=F162,$O$159:$O$183,0)))</f>
        <v/>
      </c>
      <c r="H162" s="8"/>
      <c r="I162" s="283"/>
      <c r="J162" s="172"/>
      <c r="K162" s="339"/>
      <c r="L162" s="192"/>
      <c r="M162" s="193"/>
      <c r="N162" s="170"/>
      <c r="O162" s="194"/>
      <c r="P162" s="195"/>
      <c r="Q162" s="196" t="str">
        <f t="shared" si="23"/>
        <v>Incompleto/Fecha mal declarada</v>
      </c>
    </row>
    <row r="163" spans="1:17" ht="20.100000000000001" customHeight="1" x14ac:dyDescent="0.25">
      <c r="A163" s="65" t="str">
        <f>IF(C163="","",+COUNTA($C$159:C163))</f>
        <v/>
      </c>
      <c r="B163" s="162"/>
      <c r="C163" s="167" t="str">
        <f t="shared" si="22"/>
        <v/>
      </c>
      <c r="D163" s="167" t="str">
        <f t="shared" si="24"/>
        <v/>
      </c>
      <c r="E163" s="189" t="str">
        <f>IF(I163="","",IF(I163='1. Hitos'!$J$7,1,IF(I163='1. Hitos'!$J$8,2,IF(I163='1. Hitos'!$J$9,3,IF(I163='1. Hitos'!$J$10,4,IF(I163='1. Hitos'!$J$11,5))))))</f>
        <v/>
      </c>
      <c r="F163" s="190" t="str">
        <f t="shared" si="25"/>
        <v/>
      </c>
      <c r="G163" s="191" t="str">
        <f t="array" ref="G163">IF(O163="","",MAX(IF($F$159:$F$183=F163,$O$159:$O$183,0)))</f>
        <v/>
      </c>
      <c r="H163" s="8"/>
      <c r="I163" s="283"/>
      <c r="J163" s="172"/>
      <c r="K163" s="339"/>
      <c r="L163" s="192"/>
      <c r="M163" s="193"/>
      <c r="N163" s="170"/>
      <c r="O163" s="194"/>
      <c r="P163" s="195"/>
      <c r="Q163" s="196" t="str">
        <f t="shared" si="23"/>
        <v>Incompleto/Fecha mal declarada</v>
      </c>
    </row>
    <row r="164" spans="1:17" ht="20.100000000000001" customHeight="1" x14ac:dyDescent="0.25">
      <c r="A164" s="65" t="str">
        <f>IF(C164="","",+COUNTA($C$159:C164))</f>
        <v/>
      </c>
      <c r="B164" s="162"/>
      <c r="C164" s="167" t="str">
        <f t="shared" si="22"/>
        <v/>
      </c>
      <c r="D164" s="167" t="str">
        <f t="shared" si="24"/>
        <v/>
      </c>
      <c r="E164" s="189" t="str">
        <f>IF(I164="","",IF(I164='1. Hitos'!$J$7,1,IF(I164='1. Hitos'!$J$8,2,IF(I164='1. Hitos'!$J$9,3,IF(I164='1. Hitos'!$J$10,4,IF(I164='1. Hitos'!$J$11,5))))))</f>
        <v/>
      </c>
      <c r="F164" s="190" t="str">
        <f t="shared" si="25"/>
        <v/>
      </c>
      <c r="G164" s="191" t="str">
        <f t="array" ref="G164">IF(O164="","",MAX(IF($F$159:$F$183=F164,$O$159:$O$183,0)))</f>
        <v/>
      </c>
      <c r="H164" s="8"/>
      <c r="I164" s="283"/>
      <c r="J164" s="172"/>
      <c r="K164" s="339"/>
      <c r="L164" s="192"/>
      <c r="M164" s="193"/>
      <c r="N164" s="170"/>
      <c r="O164" s="194"/>
      <c r="P164" s="195"/>
      <c r="Q164" s="196" t="str">
        <f t="shared" si="23"/>
        <v>Incompleto/Fecha mal declarada</v>
      </c>
    </row>
    <row r="165" spans="1:17" ht="20.100000000000001" customHeight="1" x14ac:dyDescent="0.25">
      <c r="A165" s="65" t="str">
        <f>IF(C165="","",+COUNTA($C$159:C165))</f>
        <v/>
      </c>
      <c r="B165" s="162"/>
      <c r="C165" s="167" t="str">
        <f t="shared" si="22"/>
        <v/>
      </c>
      <c r="D165" s="167" t="str">
        <f t="shared" si="24"/>
        <v/>
      </c>
      <c r="E165" s="189" t="str">
        <f>IF(I165="","",IF(I165='1. Hitos'!$J$7,1,IF(I165='1. Hitos'!$J$8,2,IF(I165='1. Hitos'!$J$9,3,IF(I165='1. Hitos'!$J$10,4,IF(I165='1. Hitos'!$J$11,5))))))</f>
        <v/>
      </c>
      <c r="F165" s="190" t="str">
        <f t="shared" si="25"/>
        <v/>
      </c>
      <c r="G165" s="191" t="str">
        <f t="array" ref="G165">IF(O165="","",MAX(IF($F$159:$F$183=F165,$O$159:$O$183,0)))</f>
        <v/>
      </c>
      <c r="H165" s="8"/>
      <c r="I165" s="283"/>
      <c r="J165" s="172"/>
      <c r="K165" s="339"/>
      <c r="L165" s="192"/>
      <c r="M165" s="193"/>
      <c r="N165" s="170"/>
      <c r="O165" s="194"/>
      <c r="P165" s="195"/>
      <c r="Q165" s="196" t="str">
        <f t="shared" si="23"/>
        <v>Incompleto/Fecha mal declarada</v>
      </c>
    </row>
    <row r="166" spans="1:17" ht="20.100000000000001" customHeight="1" x14ac:dyDescent="0.25">
      <c r="A166" s="65" t="str">
        <f>IF(C166="","",+COUNTA($C$159:C166))</f>
        <v/>
      </c>
      <c r="B166" s="162"/>
      <c r="C166" s="167" t="str">
        <f t="shared" si="22"/>
        <v/>
      </c>
      <c r="D166" s="167" t="str">
        <f t="shared" si="24"/>
        <v/>
      </c>
      <c r="E166" s="189" t="str">
        <f>IF(I166="","",IF(I166='1. Hitos'!$J$7,1,IF(I166='1. Hitos'!$J$8,2,IF(I166='1. Hitos'!$J$9,3,IF(I166='1. Hitos'!$J$10,4,IF(I166='1. Hitos'!$J$11,5))))))</f>
        <v/>
      </c>
      <c r="F166" s="190" t="str">
        <f t="shared" si="25"/>
        <v/>
      </c>
      <c r="G166" s="191" t="str">
        <f t="array" ref="G166">IF(O166="","",MAX(IF($F$159:$F$183=F166,$O$159:$O$183,0)))</f>
        <v/>
      </c>
      <c r="H166" s="8"/>
      <c r="I166" s="283"/>
      <c r="J166" s="172"/>
      <c r="K166" s="339"/>
      <c r="L166" s="192"/>
      <c r="M166" s="193"/>
      <c r="N166" s="170"/>
      <c r="O166" s="194"/>
      <c r="P166" s="195"/>
      <c r="Q166" s="196" t="str">
        <f t="shared" si="23"/>
        <v>Incompleto/Fecha mal declarada</v>
      </c>
    </row>
    <row r="167" spans="1:17" ht="20.100000000000001" customHeight="1" x14ac:dyDescent="0.25">
      <c r="A167" s="65" t="str">
        <f>IF(C167="","",+COUNTA($C$159:C167))</f>
        <v/>
      </c>
      <c r="B167" s="162"/>
      <c r="C167" s="167" t="str">
        <f t="shared" si="22"/>
        <v/>
      </c>
      <c r="D167" s="167" t="str">
        <f t="shared" si="24"/>
        <v/>
      </c>
      <c r="E167" s="189" t="str">
        <f>IF(I167="","",IF(I167='1. Hitos'!$J$7,1,IF(I167='1. Hitos'!$J$8,2,IF(I167='1. Hitos'!$J$9,3,IF(I167='1. Hitos'!$J$10,4,IF(I167='1. Hitos'!$J$11,5))))))</f>
        <v/>
      </c>
      <c r="F167" s="190" t="str">
        <f t="shared" si="25"/>
        <v/>
      </c>
      <c r="G167" s="191" t="str">
        <f t="array" ref="G167">IF(O167="","",MAX(IF($F$159:$F$183=F167,$O$159:$O$183,0)))</f>
        <v/>
      </c>
      <c r="H167" s="8"/>
      <c r="I167" s="283"/>
      <c r="J167" s="172"/>
      <c r="K167" s="339"/>
      <c r="L167" s="192"/>
      <c r="M167" s="193"/>
      <c r="N167" s="170"/>
      <c r="O167" s="194"/>
      <c r="P167" s="195"/>
      <c r="Q167" s="196" t="str">
        <f t="shared" si="23"/>
        <v>Incompleto/Fecha mal declarada</v>
      </c>
    </row>
    <row r="168" spans="1:17" ht="20.100000000000001" customHeight="1" x14ac:dyDescent="0.25">
      <c r="A168" s="65" t="str">
        <f>IF(C168="","",+COUNTA($C$159:C168))</f>
        <v/>
      </c>
      <c r="B168" s="162"/>
      <c r="C168" s="167" t="str">
        <f t="shared" si="22"/>
        <v/>
      </c>
      <c r="D168" s="167" t="str">
        <f t="shared" si="24"/>
        <v/>
      </c>
      <c r="E168" s="189" t="str">
        <f>IF(I168="","",IF(I168='1. Hitos'!$J$7,1,IF(I168='1. Hitos'!$J$8,2,IF(I168='1. Hitos'!$J$9,3,IF(I168='1. Hitos'!$J$10,4,IF(I168='1. Hitos'!$J$11,5))))))</f>
        <v/>
      </c>
      <c r="F168" s="190" t="str">
        <f t="shared" si="25"/>
        <v/>
      </c>
      <c r="G168" s="191" t="str">
        <f t="array" ref="G168">IF(O168="","",MAX(IF($F$159:$F$183=F168,$O$159:$O$183,0)))</f>
        <v/>
      </c>
      <c r="H168" s="8"/>
      <c r="I168" s="283"/>
      <c r="J168" s="172"/>
      <c r="K168" s="339"/>
      <c r="L168" s="192"/>
      <c r="M168" s="193"/>
      <c r="N168" s="170"/>
      <c r="O168" s="194"/>
      <c r="P168" s="195"/>
      <c r="Q168" s="196" t="str">
        <f t="shared" si="23"/>
        <v>Incompleto/Fecha mal declarada</v>
      </c>
    </row>
    <row r="169" spans="1:17" ht="20.100000000000001" customHeight="1" x14ac:dyDescent="0.25">
      <c r="A169" s="65" t="str">
        <f>IF(C169="","",+COUNTA($C$159:C169))</f>
        <v/>
      </c>
      <c r="B169" s="162"/>
      <c r="C169" s="167" t="str">
        <f t="shared" si="22"/>
        <v/>
      </c>
      <c r="D169" s="167" t="str">
        <f t="shared" si="24"/>
        <v/>
      </c>
      <c r="E169" s="189" t="str">
        <f>IF(I169="","",IF(I169='1. Hitos'!$J$7,1,IF(I169='1. Hitos'!$J$8,2,IF(I169='1. Hitos'!$J$9,3,IF(I169='1. Hitos'!$J$10,4,IF(I169='1. Hitos'!$J$11,5))))))</f>
        <v/>
      </c>
      <c r="F169" s="190" t="str">
        <f t="shared" si="25"/>
        <v/>
      </c>
      <c r="G169" s="191" t="str">
        <f t="array" ref="G169">IF(O169="","",MAX(IF($F$159:$F$183=F169,$O$159:$O$183,0)))</f>
        <v/>
      </c>
      <c r="H169" s="8"/>
      <c r="I169" s="283"/>
      <c r="J169" s="172"/>
      <c r="K169" s="339"/>
      <c r="L169" s="192"/>
      <c r="M169" s="193"/>
      <c r="N169" s="170"/>
      <c r="O169" s="194"/>
      <c r="P169" s="195"/>
      <c r="Q169" s="196" t="str">
        <f t="shared" si="23"/>
        <v>Incompleto/Fecha mal declarada</v>
      </c>
    </row>
    <row r="170" spans="1:17" ht="20.100000000000001" customHeight="1" x14ac:dyDescent="0.25">
      <c r="A170" s="65" t="str">
        <f>IF(C170="","",+COUNTA($C$159:C170))</f>
        <v/>
      </c>
      <c r="B170" s="162"/>
      <c r="C170" s="167" t="str">
        <f t="shared" si="22"/>
        <v/>
      </c>
      <c r="D170" s="167" t="str">
        <f t="shared" si="24"/>
        <v/>
      </c>
      <c r="E170" s="189" t="str">
        <f>IF(I170="","",IF(I170='1. Hitos'!$J$7,1,IF(I170='1. Hitos'!$J$8,2,IF(I170='1. Hitos'!$J$9,3,IF(I170='1. Hitos'!$J$10,4,IF(I170='1. Hitos'!$J$11,5))))))</f>
        <v/>
      </c>
      <c r="F170" s="190" t="str">
        <f t="shared" si="25"/>
        <v/>
      </c>
      <c r="G170" s="191" t="str">
        <f t="array" ref="G170">IF(O170="","",MAX(IF($F$159:$F$183=F170,$O$159:$O$183,0)))</f>
        <v/>
      </c>
      <c r="H170" s="8"/>
      <c r="I170" s="283"/>
      <c r="J170" s="172"/>
      <c r="K170" s="339"/>
      <c r="L170" s="192"/>
      <c r="M170" s="193"/>
      <c r="N170" s="170"/>
      <c r="O170" s="194"/>
      <c r="P170" s="195"/>
      <c r="Q170" s="196" t="str">
        <f t="shared" si="23"/>
        <v>Incompleto/Fecha mal declarada</v>
      </c>
    </row>
    <row r="171" spans="1:17" ht="20.100000000000001" customHeight="1" x14ac:dyDescent="0.25">
      <c r="A171" s="65" t="str">
        <f>IF(C171="","",+COUNTA($C$159:C171))</f>
        <v/>
      </c>
      <c r="B171" s="162"/>
      <c r="C171" s="167" t="str">
        <f t="shared" si="22"/>
        <v/>
      </c>
      <c r="D171" s="167" t="str">
        <f t="shared" si="24"/>
        <v/>
      </c>
      <c r="E171" s="189" t="str">
        <f>IF(I171="","",IF(I171='1. Hitos'!$J$7,1,IF(I171='1. Hitos'!$J$8,2,IF(I171='1. Hitos'!$J$9,3,IF(I171='1. Hitos'!$J$10,4,IF(I171='1. Hitos'!$J$11,5))))))</f>
        <v/>
      </c>
      <c r="F171" s="190" t="str">
        <f t="shared" si="25"/>
        <v/>
      </c>
      <c r="G171" s="191" t="str">
        <f t="array" ref="G171">IF(O171="","",MAX(IF($F$159:$F$183=F171,$O$159:$O$183,0)))</f>
        <v/>
      </c>
      <c r="H171" s="8"/>
      <c r="I171" s="283"/>
      <c r="J171" s="172"/>
      <c r="K171" s="339"/>
      <c r="L171" s="192"/>
      <c r="M171" s="193"/>
      <c r="N171" s="170"/>
      <c r="O171" s="194"/>
      <c r="P171" s="195"/>
      <c r="Q171" s="196" t="str">
        <f t="shared" si="23"/>
        <v>Incompleto/Fecha mal declarada</v>
      </c>
    </row>
    <row r="172" spans="1:17" ht="20.100000000000001" customHeight="1" x14ac:dyDescent="0.25">
      <c r="A172" s="65" t="str">
        <f>IF(C172="","",+COUNTA($C$159:C172))</f>
        <v/>
      </c>
      <c r="B172" s="162"/>
      <c r="C172" s="167" t="str">
        <f t="shared" si="22"/>
        <v/>
      </c>
      <c r="D172" s="167" t="str">
        <f t="shared" si="24"/>
        <v/>
      </c>
      <c r="E172" s="189" t="str">
        <f>IF(I172="","",IF(I172='1. Hitos'!$J$7,1,IF(I172='1. Hitos'!$J$8,2,IF(I172='1. Hitos'!$J$9,3,IF(I172='1. Hitos'!$J$10,4,IF(I172='1. Hitos'!$J$11,5))))))</f>
        <v/>
      </c>
      <c r="F172" s="190" t="str">
        <f t="shared" si="25"/>
        <v/>
      </c>
      <c r="G172" s="191" t="str">
        <f t="array" ref="G172">IF(O172="","",MAX(IF($F$159:$F$183=F172,$O$159:$O$183,0)))</f>
        <v/>
      </c>
      <c r="H172" s="8"/>
      <c r="I172" s="283"/>
      <c r="J172" s="172"/>
      <c r="K172" s="339"/>
      <c r="L172" s="192"/>
      <c r="M172" s="193"/>
      <c r="N172" s="170"/>
      <c r="O172" s="194"/>
      <c r="P172" s="195"/>
      <c r="Q172" s="196" t="str">
        <f t="shared" si="23"/>
        <v>Incompleto/Fecha mal declarada</v>
      </c>
    </row>
    <row r="173" spans="1:17" ht="20.100000000000001" customHeight="1" x14ac:dyDescent="0.25">
      <c r="A173" s="65" t="str">
        <f>IF(C173="","",+COUNTA($C$159:C173))</f>
        <v/>
      </c>
      <c r="B173" s="162"/>
      <c r="C173" s="167" t="str">
        <f t="shared" si="22"/>
        <v/>
      </c>
      <c r="D173" s="167" t="str">
        <f t="shared" si="24"/>
        <v/>
      </c>
      <c r="E173" s="189" t="str">
        <f>IF(I173="","",IF(I173='1. Hitos'!$J$7,1,IF(I173='1. Hitos'!$J$8,2,IF(I173='1. Hitos'!$J$9,3,IF(I173='1. Hitos'!$J$10,4,IF(I173='1. Hitos'!$J$11,5))))))</f>
        <v/>
      </c>
      <c r="F173" s="190" t="str">
        <f t="shared" si="25"/>
        <v/>
      </c>
      <c r="G173" s="191" t="str">
        <f t="array" ref="G173">IF(O173="","",MAX(IF($F$159:$F$183=F173,$O$159:$O$183,0)))</f>
        <v/>
      </c>
      <c r="H173" s="8"/>
      <c r="I173" s="283"/>
      <c r="J173" s="172"/>
      <c r="K173" s="339"/>
      <c r="L173" s="192"/>
      <c r="M173" s="193"/>
      <c r="N173" s="170"/>
      <c r="O173" s="194"/>
      <c r="P173" s="195"/>
      <c r="Q173" s="196" t="str">
        <f t="shared" si="23"/>
        <v>Incompleto/Fecha mal declarada</v>
      </c>
    </row>
    <row r="174" spans="1:17" ht="20.100000000000001" customHeight="1" x14ac:dyDescent="0.25">
      <c r="A174" s="65" t="str">
        <f>IF(C174="","",+COUNTA($C$159:C174))</f>
        <v/>
      </c>
      <c r="B174" s="162"/>
      <c r="C174" s="167" t="str">
        <f t="shared" si="22"/>
        <v/>
      </c>
      <c r="D174" s="167" t="str">
        <f t="shared" si="24"/>
        <v/>
      </c>
      <c r="E174" s="189" t="str">
        <f>IF(I174="","",IF(I174='1. Hitos'!$J$7,1,IF(I174='1. Hitos'!$J$8,2,IF(I174='1. Hitos'!$J$9,3,IF(I174='1. Hitos'!$J$10,4,IF(I174='1. Hitos'!$J$11,5))))))</f>
        <v/>
      </c>
      <c r="F174" s="190" t="str">
        <f t="shared" si="25"/>
        <v/>
      </c>
      <c r="G174" s="191" t="str">
        <f t="array" ref="G174">IF(O174="","",MAX(IF($F$159:$F$183=F174,$O$159:$O$183,0)))</f>
        <v/>
      </c>
      <c r="H174" s="8"/>
      <c r="I174" s="283"/>
      <c r="J174" s="172"/>
      <c r="K174" s="339"/>
      <c r="L174" s="192"/>
      <c r="M174" s="193"/>
      <c r="N174" s="170"/>
      <c r="O174" s="194"/>
      <c r="P174" s="195"/>
      <c r="Q174" s="196" t="str">
        <f t="shared" si="23"/>
        <v>Incompleto/Fecha mal declarada</v>
      </c>
    </row>
    <row r="175" spans="1:17" ht="20.100000000000001" customHeight="1" x14ac:dyDescent="0.25">
      <c r="A175" s="65" t="str">
        <f>IF(C175="","",+COUNTA($C$159:C175))</f>
        <v/>
      </c>
      <c r="B175" s="162"/>
      <c r="C175" s="167" t="str">
        <f t="shared" si="22"/>
        <v/>
      </c>
      <c r="D175" s="167" t="str">
        <f t="shared" si="24"/>
        <v/>
      </c>
      <c r="E175" s="189" t="str">
        <f>IF(I175="","",IF(I175='1. Hitos'!$J$7,1,IF(I175='1. Hitos'!$J$8,2,IF(I175='1. Hitos'!$J$9,3,IF(I175='1. Hitos'!$J$10,4,IF(I175='1. Hitos'!$J$11,5))))))</f>
        <v/>
      </c>
      <c r="F175" s="190" t="str">
        <f t="shared" si="25"/>
        <v/>
      </c>
      <c r="G175" s="191" t="str">
        <f t="array" ref="G175">IF(O175="","",MAX(IF($F$159:$F$183=F175,$O$159:$O$183,0)))</f>
        <v/>
      </c>
      <c r="H175" s="8"/>
      <c r="I175" s="283"/>
      <c r="J175" s="172"/>
      <c r="K175" s="339"/>
      <c r="L175" s="192"/>
      <c r="M175" s="193"/>
      <c r="N175" s="170"/>
      <c r="O175" s="194"/>
      <c r="P175" s="195"/>
      <c r="Q175" s="196" t="str">
        <f t="shared" si="23"/>
        <v>Incompleto/Fecha mal declarada</v>
      </c>
    </row>
    <row r="176" spans="1:17" ht="20.100000000000001" customHeight="1" x14ac:dyDescent="0.25">
      <c r="A176" s="65" t="str">
        <f>IF(C176="","",+COUNTA($C$159:C176))</f>
        <v/>
      </c>
      <c r="B176" s="162"/>
      <c r="C176" s="167" t="str">
        <f t="shared" si="22"/>
        <v/>
      </c>
      <c r="D176" s="167" t="str">
        <f t="shared" si="24"/>
        <v/>
      </c>
      <c r="E176" s="189" t="str">
        <f>IF(I176="","",IF(I176='1. Hitos'!$J$7,1,IF(I176='1. Hitos'!$J$8,2,IF(I176='1. Hitos'!$J$9,3,IF(I176='1. Hitos'!$J$10,4,IF(I176='1. Hitos'!$J$11,5))))))</f>
        <v/>
      </c>
      <c r="F176" s="190" t="str">
        <f t="shared" si="25"/>
        <v/>
      </c>
      <c r="G176" s="191" t="str">
        <f t="array" ref="G176">IF(O176="","",MAX(IF($F$159:$F$183=F176,$O$159:$O$183,0)))</f>
        <v/>
      </c>
      <c r="H176" s="8"/>
      <c r="I176" s="283"/>
      <c r="J176" s="172"/>
      <c r="K176" s="339"/>
      <c r="L176" s="192"/>
      <c r="M176" s="193"/>
      <c r="N176" s="170"/>
      <c r="O176" s="194"/>
      <c r="P176" s="195"/>
      <c r="Q176" s="196" t="str">
        <f t="shared" si="23"/>
        <v>Incompleto/Fecha mal declarada</v>
      </c>
    </row>
    <row r="177" spans="1:17" ht="20.100000000000001" customHeight="1" x14ac:dyDescent="0.25">
      <c r="A177" s="65" t="str">
        <f>IF(C177="","",+COUNTA($C$159:C177))</f>
        <v/>
      </c>
      <c r="B177" s="162"/>
      <c r="C177" s="167" t="str">
        <f t="shared" si="22"/>
        <v/>
      </c>
      <c r="D177" s="167" t="str">
        <f t="shared" si="24"/>
        <v/>
      </c>
      <c r="E177" s="189" t="str">
        <f>IF(I177="","",IF(I177='1. Hitos'!$J$7,1,IF(I177='1. Hitos'!$J$8,2,IF(I177='1. Hitos'!$J$9,3,IF(I177='1. Hitos'!$J$10,4,IF(I177='1. Hitos'!$J$11,5))))))</f>
        <v/>
      </c>
      <c r="F177" s="190" t="str">
        <f t="shared" si="25"/>
        <v/>
      </c>
      <c r="G177" s="191" t="str">
        <f t="array" ref="G177">IF(O177="","",MAX(IF($F$159:$F$183=F177,$O$159:$O$183,0)))</f>
        <v/>
      </c>
      <c r="H177" s="8"/>
      <c r="I177" s="283"/>
      <c r="J177" s="172"/>
      <c r="K177" s="339"/>
      <c r="L177" s="192"/>
      <c r="M177" s="193"/>
      <c r="N177" s="170"/>
      <c r="O177" s="194"/>
      <c r="P177" s="195"/>
      <c r="Q177" s="196" t="str">
        <f t="shared" si="23"/>
        <v>Incompleto/Fecha mal declarada</v>
      </c>
    </row>
    <row r="178" spans="1:17" ht="20.100000000000001" customHeight="1" x14ac:dyDescent="0.25">
      <c r="A178" s="65" t="str">
        <f>IF(C178="","",+COUNTA($C$159:C178))</f>
        <v/>
      </c>
      <c r="B178" s="162"/>
      <c r="C178" s="167" t="str">
        <f t="shared" si="22"/>
        <v/>
      </c>
      <c r="D178" s="167" t="str">
        <f t="shared" si="24"/>
        <v/>
      </c>
      <c r="E178" s="189" t="str">
        <f>IF(I178="","",IF(I178='1. Hitos'!$J$7,1,IF(I178='1. Hitos'!$J$8,2,IF(I178='1. Hitos'!$J$9,3,IF(I178='1. Hitos'!$J$10,4,IF(I178='1. Hitos'!$J$11,5))))))</f>
        <v/>
      </c>
      <c r="F178" s="190" t="str">
        <f t="shared" si="25"/>
        <v/>
      </c>
      <c r="G178" s="191" t="str">
        <f t="array" ref="G178">IF(O178="","",MAX(IF($F$159:$F$183=F178,$O$159:$O$183,0)))</f>
        <v/>
      </c>
      <c r="H178" s="8"/>
      <c r="I178" s="283"/>
      <c r="J178" s="172"/>
      <c r="K178" s="339"/>
      <c r="L178" s="192"/>
      <c r="M178" s="193"/>
      <c r="N178" s="170"/>
      <c r="O178" s="194"/>
      <c r="P178" s="195"/>
      <c r="Q178" s="196" t="str">
        <f t="shared" si="23"/>
        <v>Incompleto/Fecha mal declarada</v>
      </c>
    </row>
    <row r="179" spans="1:17" ht="20.100000000000001" customHeight="1" x14ac:dyDescent="0.25">
      <c r="A179" s="65" t="str">
        <f>IF(C179="","",+COUNTA($C$159:C179))</f>
        <v/>
      </c>
      <c r="B179" s="162"/>
      <c r="C179" s="167" t="str">
        <f t="shared" si="22"/>
        <v/>
      </c>
      <c r="D179" s="167" t="str">
        <f t="shared" si="24"/>
        <v/>
      </c>
      <c r="E179" s="189" t="str">
        <f>IF(I179="","",IF(I179='1. Hitos'!$J$7,1,IF(I179='1. Hitos'!$J$8,2,IF(I179='1. Hitos'!$J$9,3,IF(I179='1. Hitos'!$J$10,4,IF(I179='1. Hitos'!$J$11,5))))))</f>
        <v/>
      </c>
      <c r="F179" s="190" t="str">
        <f t="shared" si="25"/>
        <v/>
      </c>
      <c r="G179" s="191" t="str">
        <f t="array" ref="G179">IF(O179="","",MAX(IF($F$159:$F$183=F179,$O$159:$O$183,0)))</f>
        <v/>
      </c>
      <c r="H179" s="8"/>
      <c r="I179" s="283"/>
      <c r="J179" s="172"/>
      <c r="K179" s="339"/>
      <c r="L179" s="192"/>
      <c r="M179" s="193"/>
      <c r="N179" s="170"/>
      <c r="O179" s="194"/>
      <c r="P179" s="195"/>
      <c r="Q179" s="196" t="str">
        <f t="shared" si="23"/>
        <v>Incompleto/Fecha mal declarada</v>
      </c>
    </row>
    <row r="180" spans="1:17" ht="20.100000000000001" customHeight="1" x14ac:dyDescent="0.25">
      <c r="A180" s="65" t="str">
        <f>IF(C180="","",+COUNTA($C$159:C180))</f>
        <v/>
      </c>
      <c r="B180" s="162"/>
      <c r="C180" s="167" t="str">
        <f t="shared" si="22"/>
        <v/>
      </c>
      <c r="D180" s="167" t="str">
        <f t="shared" si="24"/>
        <v/>
      </c>
      <c r="E180" s="189" t="str">
        <f>IF(I180="","",IF(I180='1. Hitos'!$J$7,1,IF(I180='1. Hitos'!$J$8,2,IF(I180='1. Hitos'!$J$9,3,IF(I180='1. Hitos'!$J$10,4,IF(I180='1. Hitos'!$J$11,5))))))</f>
        <v/>
      </c>
      <c r="F180" s="190" t="str">
        <f t="shared" si="25"/>
        <v/>
      </c>
      <c r="G180" s="191" t="str">
        <f t="array" ref="G180">IF(O180="","",MAX(IF($F$159:$F$183=F180,$O$159:$O$183,0)))</f>
        <v/>
      </c>
      <c r="H180" s="8"/>
      <c r="I180" s="283"/>
      <c r="J180" s="172"/>
      <c r="K180" s="339"/>
      <c r="L180" s="192"/>
      <c r="M180" s="193"/>
      <c r="N180" s="170"/>
      <c r="O180" s="194"/>
      <c r="P180" s="195"/>
      <c r="Q180" s="196" t="str">
        <f t="shared" si="23"/>
        <v>Incompleto/Fecha mal declarada</v>
      </c>
    </row>
    <row r="181" spans="1:17" ht="20.100000000000001" customHeight="1" x14ac:dyDescent="0.25">
      <c r="A181" s="65" t="str">
        <f>IF(C181="","",+COUNTA($C$159:C181))</f>
        <v/>
      </c>
      <c r="B181" s="162"/>
      <c r="C181" s="167" t="str">
        <f t="shared" si="22"/>
        <v/>
      </c>
      <c r="D181" s="167" t="str">
        <f t="shared" si="24"/>
        <v/>
      </c>
      <c r="E181" s="189" t="str">
        <f>IF(I181="","",IF(I181='1. Hitos'!$J$7,1,IF(I181='1. Hitos'!$J$8,2,IF(I181='1. Hitos'!$J$9,3,IF(I181='1. Hitos'!$J$10,4,IF(I181='1. Hitos'!$J$11,5))))))</f>
        <v/>
      </c>
      <c r="F181" s="190" t="str">
        <f t="shared" si="25"/>
        <v/>
      </c>
      <c r="G181" s="191" t="str">
        <f t="array" ref="G181">IF(O181="","",MAX(IF($F$159:$F$183=F181,$O$159:$O$183,0)))</f>
        <v/>
      </c>
      <c r="H181" s="8"/>
      <c r="I181" s="283"/>
      <c r="J181" s="172"/>
      <c r="K181" s="339"/>
      <c r="L181" s="192"/>
      <c r="M181" s="193"/>
      <c r="N181" s="170"/>
      <c r="O181" s="194"/>
      <c r="P181" s="195"/>
      <c r="Q181" s="196" t="str">
        <f t="shared" si="23"/>
        <v>Incompleto/Fecha mal declarada</v>
      </c>
    </row>
    <row r="182" spans="1:17" ht="20.100000000000001" customHeight="1" x14ac:dyDescent="0.25">
      <c r="A182" s="65" t="str">
        <f>IF(C182="","",+COUNTA($C$159:C182))</f>
        <v/>
      </c>
      <c r="B182" s="162"/>
      <c r="C182" s="167" t="str">
        <f t="shared" si="22"/>
        <v/>
      </c>
      <c r="D182" s="167" t="str">
        <f t="shared" si="24"/>
        <v/>
      </c>
      <c r="E182" s="189" t="str">
        <f>IF(I182="","",IF(I182='1. Hitos'!$J$7,1,IF(I182='1. Hitos'!$J$8,2,IF(I182='1. Hitos'!$J$9,3,IF(I182='1. Hitos'!$J$10,4,IF(I182='1. Hitos'!$J$11,5))))))</f>
        <v/>
      </c>
      <c r="F182" s="190" t="str">
        <f t="shared" si="25"/>
        <v/>
      </c>
      <c r="G182" s="191" t="str">
        <f t="array" ref="G182">IF(O182="","",MAX(IF($F$159:$F$183=F182,$O$159:$O$183,0)))</f>
        <v/>
      </c>
      <c r="H182" s="8"/>
      <c r="I182" s="283"/>
      <c r="J182" s="172"/>
      <c r="K182" s="339"/>
      <c r="L182" s="192"/>
      <c r="M182" s="193"/>
      <c r="N182" s="170"/>
      <c r="O182" s="194"/>
      <c r="P182" s="195"/>
      <c r="Q182" s="196" t="str">
        <f t="shared" si="23"/>
        <v>Incompleto/Fecha mal declarada</v>
      </c>
    </row>
    <row r="183" spans="1:17" ht="20.100000000000001" customHeight="1" x14ac:dyDescent="0.25">
      <c r="A183" s="65" t="str">
        <f>IF(C183="","",+COUNTA($C$159:C183))</f>
        <v/>
      </c>
      <c r="B183" s="162"/>
      <c r="C183" s="167" t="str">
        <f t="shared" si="22"/>
        <v/>
      </c>
      <c r="D183" s="167" t="str">
        <f t="shared" si="24"/>
        <v/>
      </c>
      <c r="E183" s="189" t="str">
        <f>IF(I183="","",IF(I183='1. Hitos'!$J$7,1,IF(I183='1. Hitos'!$J$8,2,IF(I183='1. Hitos'!$J$9,3,IF(I183='1. Hitos'!$J$10,4,IF(I183='1. Hitos'!$J$11,5))))))</f>
        <v/>
      </c>
      <c r="F183" s="190" t="str">
        <f t="shared" si="25"/>
        <v/>
      </c>
      <c r="G183" s="191" t="str">
        <f t="array" ref="G183">IF(O183="","",MAX(IF($F$159:$F$183=F183,$O$159:$O$183,0)))</f>
        <v/>
      </c>
      <c r="H183" s="8"/>
      <c r="I183" s="283"/>
      <c r="J183" s="172"/>
      <c r="K183" s="339"/>
      <c r="L183" s="192"/>
      <c r="M183" s="193"/>
      <c r="N183" s="170"/>
      <c r="O183" s="194"/>
      <c r="P183" s="195"/>
      <c r="Q183" s="196" t="str">
        <f t="shared" si="23"/>
        <v>Incompleto/Fecha mal declarada</v>
      </c>
    </row>
    <row r="184" spans="1:17" ht="43.5" customHeight="1" x14ac:dyDescent="0.25">
      <c r="A184" s="66" t="s">
        <v>5983</v>
      </c>
      <c r="B184" s="163"/>
      <c r="C184" s="287" t="s">
        <v>6339</v>
      </c>
      <c r="D184" s="287" t="s">
        <v>6343</v>
      </c>
      <c r="E184" s="197"/>
      <c r="F184" s="197" t="s">
        <v>6347</v>
      </c>
      <c r="G184" s="198" t="s">
        <v>6357</v>
      </c>
      <c r="H184" s="8"/>
      <c r="I184" s="282" t="s">
        <v>6350</v>
      </c>
      <c r="J184" s="340" t="s">
        <v>5982</v>
      </c>
      <c r="K184" s="341" t="s">
        <v>6346</v>
      </c>
      <c r="L184" s="199" t="s">
        <v>6282</v>
      </c>
      <c r="M184" s="199" t="s">
        <v>6059</v>
      </c>
      <c r="N184" s="199" t="s">
        <v>6336</v>
      </c>
      <c r="O184" s="199" t="s">
        <v>6345</v>
      </c>
      <c r="P184" s="195"/>
      <c r="Q184" s="199" t="s">
        <v>6039</v>
      </c>
    </row>
    <row r="185" spans="1:17" ht="20.100000000000001" customHeight="1" x14ac:dyDescent="0.25">
      <c r="A185" s="65" t="str">
        <f>IF(C185="","",+COUNTA(C185))</f>
        <v/>
      </c>
      <c r="B185" s="162"/>
      <c r="C185" s="167" t="str">
        <f t="shared" si="22"/>
        <v/>
      </c>
      <c r="D185" s="167" t="str">
        <f>IF(C185="","","2.5")</f>
        <v/>
      </c>
      <c r="E185" s="189" t="str">
        <f>IF(I185="","",IF(I185='1. Hitos'!$K$7,1,IF(I185='1. Hitos'!$K$8,2,IF(I185='1. Hitos'!$K$9,3,IF(I185='1. Hitos'!$K$10,4,IF(I185='1. Hitos'!$K$11,5))))))</f>
        <v/>
      </c>
      <c r="F185" s="190" t="str">
        <f>IF(E185="","","PEM"&amp;25&amp;0&amp;E185)</f>
        <v/>
      </c>
      <c r="G185" s="191" t="str">
        <f t="array" ref="G185">IF(O185="","",MAX(IF($F$185:$F$209=F185,$O$185:$O$209,0)))</f>
        <v/>
      </c>
      <c r="H185" s="8"/>
      <c r="I185" s="284"/>
      <c r="J185" s="342"/>
      <c r="K185" s="339"/>
      <c r="L185" s="192"/>
      <c r="M185" s="193"/>
      <c r="N185" s="170"/>
      <c r="O185" s="194"/>
      <c r="P185" s="195"/>
      <c r="Q185" s="196" t="str">
        <f t="shared" ref="Q185:Q209" si="26">IF(OR(K185="",I185="",G185="",L185="",M185="",J185="",N185="",O185="",O185&lt;N185),"Incompleto/Fecha mal declarada","Ok")</f>
        <v>Incompleto/Fecha mal declarada</v>
      </c>
    </row>
    <row r="186" spans="1:17" ht="20.100000000000001" customHeight="1" x14ac:dyDescent="0.25">
      <c r="A186" s="65" t="str">
        <f>IF(C186="","",+COUNTA($C$185:C186))</f>
        <v/>
      </c>
      <c r="B186" s="162"/>
      <c r="C186" s="167" t="str">
        <f t="shared" si="22"/>
        <v/>
      </c>
      <c r="D186" s="167" t="str">
        <f t="shared" ref="D186:D209" si="27">IF(C186="","","2.5")</f>
        <v/>
      </c>
      <c r="E186" s="189" t="str">
        <f>IF(I186="","",IF(I186='1. Hitos'!$K$7,1,IF(I186='1. Hitos'!$K$8,2,IF(I186='1. Hitos'!$K$9,3,IF(I186='1. Hitos'!$K$10,4,IF(I186='1. Hitos'!$K$11,5))))))</f>
        <v/>
      </c>
      <c r="F186" s="190" t="str">
        <f t="shared" ref="F186:F209" si="28">IF(E186="","","PEM"&amp;25&amp;0&amp;E186)</f>
        <v/>
      </c>
      <c r="G186" s="191" t="str">
        <f t="array" ref="G186">IF(O186="","",MAX(IF($F$185:$F$209=F186,$O$185:$O$209,0)))</f>
        <v/>
      </c>
      <c r="H186" s="8"/>
      <c r="I186" s="283"/>
      <c r="J186" s="172"/>
      <c r="K186" s="339"/>
      <c r="L186" s="192"/>
      <c r="M186" s="193"/>
      <c r="N186" s="170"/>
      <c r="O186" s="194"/>
      <c r="P186" s="195"/>
      <c r="Q186" s="196" t="str">
        <f t="shared" si="26"/>
        <v>Incompleto/Fecha mal declarada</v>
      </c>
    </row>
    <row r="187" spans="1:17" ht="20.100000000000001" customHeight="1" x14ac:dyDescent="0.25">
      <c r="A187" s="65" t="str">
        <f>IF(C187="","",+COUNTA($C$185:C187))</f>
        <v/>
      </c>
      <c r="B187" s="162"/>
      <c r="C187" s="167" t="str">
        <f t="shared" si="22"/>
        <v/>
      </c>
      <c r="D187" s="167" t="str">
        <f t="shared" si="27"/>
        <v/>
      </c>
      <c r="E187" s="189" t="str">
        <f>IF(I187="","",IF(I187='1. Hitos'!$K$7,1,IF(I187='1. Hitos'!$K$8,2,IF(I187='1. Hitos'!$K$9,3,IF(I187='1. Hitos'!$K$10,4,IF(I187='1. Hitos'!$K$11,5))))))</f>
        <v/>
      </c>
      <c r="F187" s="190" t="str">
        <f t="shared" si="28"/>
        <v/>
      </c>
      <c r="G187" s="191" t="str">
        <f t="array" ref="G187">IF(O187="","",MAX(IF($F$185:$F$209=F187,$O$185:$O$209,0)))</f>
        <v/>
      </c>
      <c r="H187" s="8"/>
      <c r="I187" s="283"/>
      <c r="J187" s="172"/>
      <c r="K187" s="339"/>
      <c r="L187" s="192"/>
      <c r="M187" s="193"/>
      <c r="N187" s="170"/>
      <c r="O187" s="194"/>
      <c r="P187" s="195"/>
      <c r="Q187" s="196" t="str">
        <f t="shared" si="26"/>
        <v>Incompleto/Fecha mal declarada</v>
      </c>
    </row>
    <row r="188" spans="1:17" ht="20.100000000000001" customHeight="1" x14ac:dyDescent="0.25">
      <c r="A188" s="65" t="str">
        <f>IF(C188="","",+COUNTA($C$185:C188))</f>
        <v/>
      </c>
      <c r="B188" s="162"/>
      <c r="C188" s="167" t="str">
        <f t="shared" si="22"/>
        <v/>
      </c>
      <c r="D188" s="167" t="str">
        <f t="shared" si="27"/>
        <v/>
      </c>
      <c r="E188" s="189" t="str">
        <f>IF(I188="","",IF(I188='1. Hitos'!$K$7,1,IF(I188='1. Hitos'!$K$8,2,IF(I188='1. Hitos'!$K$9,3,IF(I188='1. Hitos'!$K$10,4,IF(I188='1. Hitos'!$K$11,5))))))</f>
        <v/>
      </c>
      <c r="F188" s="190" t="str">
        <f t="shared" si="28"/>
        <v/>
      </c>
      <c r="G188" s="191" t="str">
        <f t="array" ref="G188">IF(O188="","",MAX(IF($F$185:$F$209=F188,$O$185:$O$209,0)))</f>
        <v/>
      </c>
      <c r="H188" s="8"/>
      <c r="I188" s="283"/>
      <c r="J188" s="172"/>
      <c r="K188" s="339"/>
      <c r="L188" s="192"/>
      <c r="M188" s="193"/>
      <c r="N188" s="170"/>
      <c r="O188" s="194"/>
      <c r="P188" s="195"/>
      <c r="Q188" s="196" t="str">
        <f t="shared" si="26"/>
        <v>Incompleto/Fecha mal declarada</v>
      </c>
    </row>
    <row r="189" spans="1:17" ht="20.100000000000001" customHeight="1" x14ac:dyDescent="0.25">
      <c r="A189" s="65" t="str">
        <f>IF(C189="","",+COUNTA($C$185:C189))</f>
        <v/>
      </c>
      <c r="B189" s="162"/>
      <c r="C189" s="167" t="str">
        <f t="shared" si="22"/>
        <v/>
      </c>
      <c r="D189" s="167" t="str">
        <f t="shared" si="27"/>
        <v/>
      </c>
      <c r="E189" s="189" t="str">
        <f>IF(I189="","",IF(I189='1. Hitos'!$K$7,1,IF(I189='1. Hitos'!$K$8,2,IF(I189='1. Hitos'!$K$9,3,IF(I189='1. Hitos'!$K$10,4,IF(I189='1. Hitos'!$K$11,5))))))</f>
        <v/>
      </c>
      <c r="F189" s="190" t="str">
        <f t="shared" si="28"/>
        <v/>
      </c>
      <c r="G189" s="191" t="str">
        <f t="array" ref="G189">IF(O189="","",MAX(IF($F$185:$F$209=F189,$O$185:$O$209,0)))</f>
        <v/>
      </c>
      <c r="H189" s="8"/>
      <c r="I189" s="283"/>
      <c r="J189" s="172"/>
      <c r="K189" s="339"/>
      <c r="L189" s="192"/>
      <c r="M189" s="193"/>
      <c r="N189" s="170"/>
      <c r="O189" s="194"/>
      <c r="P189" s="195"/>
      <c r="Q189" s="196" t="str">
        <f t="shared" si="26"/>
        <v>Incompleto/Fecha mal declarada</v>
      </c>
    </row>
    <row r="190" spans="1:17" ht="20.100000000000001" customHeight="1" x14ac:dyDescent="0.25">
      <c r="A190" s="65" t="str">
        <f>IF(C190="","",+COUNTA($C$185:C190))</f>
        <v/>
      </c>
      <c r="B190" s="162"/>
      <c r="C190" s="167" t="str">
        <f t="shared" si="22"/>
        <v/>
      </c>
      <c r="D190" s="167" t="str">
        <f t="shared" si="27"/>
        <v/>
      </c>
      <c r="E190" s="189" t="str">
        <f>IF(I190="","",IF(I190='1. Hitos'!$K$7,1,IF(I190='1. Hitos'!$K$8,2,IF(I190='1. Hitos'!$K$9,3,IF(I190='1. Hitos'!$K$10,4,IF(I190='1. Hitos'!$K$11,5))))))</f>
        <v/>
      </c>
      <c r="F190" s="190" t="str">
        <f t="shared" si="28"/>
        <v/>
      </c>
      <c r="G190" s="191" t="str">
        <f t="array" ref="G190">IF(O190="","",MAX(IF($F$185:$F$209=F190,$O$185:$O$209,0)))</f>
        <v/>
      </c>
      <c r="H190" s="8"/>
      <c r="I190" s="283"/>
      <c r="J190" s="172"/>
      <c r="K190" s="339"/>
      <c r="L190" s="192"/>
      <c r="M190" s="193"/>
      <c r="N190" s="170"/>
      <c r="O190" s="194"/>
      <c r="P190" s="195"/>
      <c r="Q190" s="196" t="str">
        <f t="shared" si="26"/>
        <v>Incompleto/Fecha mal declarada</v>
      </c>
    </row>
    <row r="191" spans="1:17" ht="20.100000000000001" customHeight="1" x14ac:dyDescent="0.25">
      <c r="A191" s="65" t="str">
        <f>IF(C191="","",+COUNTA($C$185:C191))</f>
        <v/>
      </c>
      <c r="B191" s="162"/>
      <c r="C191" s="167" t="str">
        <f t="shared" si="22"/>
        <v/>
      </c>
      <c r="D191" s="167" t="str">
        <f t="shared" si="27"/>
        <v/>
      </c>
      <c r="E191" s="189" t="str">
        <f>IF(I191="","",IF(I191='1. Hitos'!$K$7,1,IF(I191='1. Hitos'!$K$8,2,IF(I191='1. Hitos'!$K$9,3,IF(I191='1. Hitos'!$K$10,4,IF(I191='1. Hitos'!$K$11,5))))))</f>
        <v/>
      </c>
      <c r="F191" s="190" t="str">
        <f t="shared" si="28"/>
        <v/>
      </c>
      <c r="G191" s="191" t="str">
        <f t="array" ref="G191">IF(O191="","",MAX(IF($F$185:$F$209=F191,$O$185:$O$209,0)))</f>
        <v/>
      </c>
      <c r="H191" s="8"/>
      <c r="I191" s="283"/>
      <c r="J191" s="172"/>
      <c r="K191" s="339"/>
      <c r="L191" s="192"/>
      <c r="M191" s="193"/>
      <c r="N191" s="170"/>
      <c r="O191" s="194"/>
      <c r="P191" s="195"/>
      <c r="Q191" s="196" t="str">
        <f t="shared" si="26"/>
        <v>Incompleto/Fecha mal declarada</v>
      </c>
    </row>
    <row r="192" spans="1:17" ht="20.100000000000001" customHeight="1" x14ac:dyDescent="0.25">
      <c r="A192" s="65" t="str">
        <f>IF(C192="","",+COUNTA($C$185:C192))</f>
        <v/>
      </c>
      <c r="B192" s="162"/>
      <c r="C192" s="167" t="str">
        <f t="shared" si="22"/>
        <v/>
      </c>
      <c r="D192" s="167" t="str">
        <f t="shared" si="27"/>
        <v/>
      </c>
      <c r="E192" s="189" t="str">
        <f>IF(I192="","",IF(I192='1. Hitos'!$K$7,1,IF(I192='1. Hitos'!$K$8,2,IF(I192='1. Hitos'!$K$9,3,IF(I192='1. Hitos'!$K$10,4,IF(I192='1. Hitos'!$K$11,5))))))</f>
        <v/>
      </c>
      <c r="F192" s="190" t="str">
        <f t="shared" si="28"/>
        <v/>
      </c>
      <c r="G192" s="191" t="str">
        <f t="array" ref="G192">IF(O192="","",MAX(IF($F$185:$F$209=F192,$O$185:$O$209,0)))</f>
        <v/>
      </c>
      <c r="H192" s="8"/>
      <c r="I192" s="283"/>
      <c r="J192" s="172"/>
      <c r="K192" s="339"/>
      <c r="L192" s="192"/>
      <c r="M192" s="193"/>
      <c r="N192" s="170"/>
      <c r="O192" s="194"/>
      <c r="P192" s="195"/>
      <c r="Q192" s="196" t="str">
        <f t="shared" si="26"/>
        <v>Incompleto/Fecha mal declarada</v>
      </c>
    </row>
    <row r="193" spans="1:17" ht="20.100000000000001" customHeight="1" x14ac:dyDescent="0.25">
      <c r="A193" s="65" t="str">
        <f>IF(C193="","",+COUNTA($C$185:C193))</f>
        <v/>
      </c>
      <c r="B193" s="162"/>
      <c r="C193" s="167" t="str">
        <f t="shared" si="22"/>
        <v/>
      </c>
      <c r="D193" s="167" t="str">
        <f t="shared" si="27"/>
        <v/>
      </c>
      <c r="E193" s="189" t="str">
        <f>IF(I193="","",IF(I193='1. Hitos'!$K$7,1,IF(I193='1. Hitos'!$K$8,2,IF(I193='1. Hitos'!$K$9,3,IF(I193='1. Hitos'!$K$10,4,IF(I193='1. Hitos'!$K$11,5))))))</f>
        <v/>
      </c>
      <c r="F193" s="190" t="str">
        <f t="shared" si="28"/>
        <v/>
      </c>
      <c r="G193" s="191" t="str">
        <f t="array" ref="G193">IF(O193="","",MAX(IF($F$185:$F$209=F193,$O$185:$O$209,0)))</f>
        <v/>
      </c>
      <c r="H193" s="8"/>
      <c r="I193" s="283"/>
      <c r="J193" s="172"/>
      <c r="K193" s="339"/>
      <c r="L193" s="192"/>
      <c r="M193" s="193"/>
      <c r="N193" s="170"/>
      <c r="O193" s="194"/>
      <c r="P193" s="195"/>
      <c r="Q193" s="196" t="str">
        <f t="shared" si="26"/>
        <v>Incompleto/Fecha mal declarada</v>
      </c>
    </row>
    <row r="194" spans="1:17" ht="20.100000000000001" customHeight="1" x14ac:dyDescent="0.25">
      <c r="A194" s="65" t="str">
        <f>IF(C194="","",+COUNTA($C$185:C194))</f>
        <v/>
      </c>
      <c r="B194" s="162"/>
      <c r="C194" s="167" t="str">
        <f t="shared" si="22"/>
        <v/>
      </c>
      <c r="D194" s="167" t="str">
        <f t="shared" si="27"/>
        <v/>
      </c>
      <c r="E194" s="189" t="str">
        <f>IF(I194="","",IF(I194='1. Hitos'!$K$7,1,IF(I194='1. Hitos'!$K$8,2,IF(I194='1. Hitos'!$K$9,3,IF(I194='1. Hitos'!$K$10,4,IF(I194='1. Hitos'!$K$11,5))))))</f>
        <v/>
      </c>
      <c r="F194" s="190" t="str">
        <f t="shared" si="28"/>
        <v/>
      </c>
      <c r="G194" s="191" t="str">
        <f t="array" ref="G194">IF(O194="","",MAX(IF($F$185:$F$209=F194,$O$185:$O$209,0)))</f>
        <v/>
      </c>
      <c r="H194" s="8"/>
      <c r="I194" s="283"/>
      <c r="J194" s="172"/>
      <c r="K194" s="339"/>
      <c r="L194" s="192"/>
      <c r="M194" s="193"/>
      <c r="N194" s="170"/>
      <c r="O194" s="194"/>
      <c r="P194" s="195"/>
      <c r="Q194" s="196" t="str">
        <f t="shared" si="26"/>
        <v>Incompleto/Fecha mal declarada</v>
      </c>
    </row>
    <row r="195" spans="1:17" ht="20.100000000000001" customHeight="1" x14ac:dyDescent="0.25">
      <c r="A195" s="65" t="str">
        <f>IF(C195="","",+COUNTA($C$185:C195))</f>
        <v/>
      </c>
      <c r="B195" s="162"/>
      <c r="C195" s="167" t="str">
        <f t="shared" si="22"/>
        <v/>
      </c>
      <c r="D195" s="167" t="str">
        <f t="shared" si="27"/>
        <v/>
      </c>
      <c r="E195" s="189" t="str">
        <f>IF(I195="","",IF(I195='1. Hitos'!$K$7,1,IF(I195='1. Hitos'!$K$8,2,IF(I195='1. Hitos'!$K$9,3,IF(I195='1. Hitos'!$K$10,4,IF(I195='1. Hitos'!$K$11,5))))))</f>
        <v/>
      </c>
      <c r="F195" s="190" t="str">
        <f t="shared" si="28"/>
        <v/>
      </c>
      <c r="G195" s="191" t="str">
        <f t="array" ref="G195">IF(O195="","",MAX(IF($F$185:$F$209=F195,$O$185:$O$209,0)))</f>
        <v/>
      </c>
      <c r="H195" s="8"/>
      <c r="I195" s="283"/>
      <c r="J195" s="172"/>
      <c r="K195" s="339"/>
      <c r="L195" s="192"/>
      <c r="M195" s="193"/>
      <c r="N195" s="170"/>
      <c r="O195" s="194"/>
      <c r="P195" s="195"/>
      <c r="Q195" s="196" t="str">
        <f t="shared" si="26"/>
        <v>Incompleto/Fecha mal declarada</v>
      </c>
    </row>
    <row r="196" spans="1:17" ht="20.100000000000001" customHeight="1" x14ac:dyDescent="0.25">
      <c r="A196" s="65" t="str">
        <f>IF(C196="","",+COUNTA($C$185:C196))</f>
        <v/>
      </c>
      <c r="B196" s="162"/>
      <c r="C196" s="167" t="str">
        <f t="shared" si="22"/>
        <v/>
      </c>
      <c r="D196" s="167" t="str">
        <f t="shared" si="27"/>
        <v/>
      </c>
      <c r="E196" s="189" t="str">
        <f>IF(I196="","",IF(I196='1. Hitos'!$K$7,1,IF(I196='1. Hitos'!$K$8,2,IF(I196='1. Hitos'!$K$9,3,IF(I196='1. Hitos'!$K$10,4,IF(I196='1. Hitos'!$K$11,5))))))</f>
        <v/>
      </c>
      <c r="F196" s="190" t="str">
        <f t="shared" si="28"/>
        <v/>
      </c>
      <c r="G196" s="191" t="str">
        <f t="array" ref="G196">IF(O196="","",MAX(IF($F$185:$F$209=F196,$O$185:$O$209,0)))</f>
        <v/>
      </c>
      <c r="H196" s="8"/>
      <c r="I196" s="283"/>
      <c r="J196" s="172"/>
      <c r="K196" s="339"/>
      <c r="L196" s="192"/>
      <c r="M196" s="193"/>
      <c r="N196" s="170"/>
      <c r="O196" s="194"/>
      <c r="P196" s="195"/>
      <c r="Q196" s="196" t="str">
        <f t="shared" si="26"/>
        <v>Incompleto/Fecha mal declarada</v>
      </c>
    </row>
    <row r="197" spans="1:17" ht="20.100000000000001" customHeight="1" x14ac:dyDescent="0.25">
      <c r="A197" s="65" t="str">
        <f>IF(C197="","",+COUNTA($C$185:C197))</f>
        <v/>
      </c>
      <c r="B197" s="162"/>
      <c r="C197" s="167" t="str">
        <f t="shared" si="22"/>
        <v/>
      </c>
      <c r="D197" s="167" t="str">
        <f t="shared" si="27"/>
        <v/>
      </c>
      <c r="E197" s="189" t="str">
        <f>IF(I197="","",IF(I197='1. Hitos'!$K$7,1,IF(I197='1. Hitos'!$K$8,2,IF(I197='1. Hitos'!$K$9,3,IF(I197='1. Hitos'!$K$10,4,IF(I197='1. Hitos'!$K$11,5))))))</f>
        <v/>
      </c>
      <c r="F197" s="190" t="str">
        <f t="shared" si="28"/>
        <v/>
      </c>
      <c r="G197" s="191" t="str">
        <f t="array" ref="G197">IF(O197="","",MAX(IF($F$185:$F$209=F197,$O$185:$O$209,0)))</f>
        <v/>
      </c>
      <c r="H197" s="8"/>
      <c r="I197" s="283"/>
      <c r="J197" s="172"/>
      <c r="K197" s="339"/>
      <c r="L197" s="192"/>
      <c r="M197" s="193"/>
      <c r="N197" s="170"/>
      <c r="O197" s="194"/>
      <c r="P197" s="195"/>
      <c r="Q197" s="196" t="str">
        <f t="shared" si="26"/>
        <v>Incompleto/Fecha mal declarada</v>
      </c>
    </row>
    <row r="198" spans="1:17" ht="20.100000000000001" customHeight="1" x14ac:dyDescent="0.25">
      <c r="A198" s="65" t="str">
        <f>IF(C198="","",+COUNTA($C$185:C198))</f>
        <v/>
      </c>
      <c r="B198" s="162"/>
      <c r="C198" s="167" t="str">
        <f t="shared" si="22"/>
        <v/>
      </c>
      <c r="D198" s="167" t="str">
        <f t="shared" si="27"/>
        <v/>
      </c>
      <c r="E198" s="189" t="str">
        <f>IF(I198="","",IF(I198='1. Hitos'!$K$7,1,IF(I198='1. Hitos'!$K$8,2,IF(I198='1. Hitos'!$K$9,3,IF(I198='1. Hitos'!$K$10,4,IF(I198='1. Hitos'!$K$11,5))))))</f>
        <v/>
      </c>
      <c r="F198" s="190" t="str">
        <f t="shared" si="28"/>
        <v/>
      </c>
      <c r="G198" s="191" t="str">
        <f t="array" ref="G198">IF(O198="","",MAX(IF($F$185:$F$209=F198,$O$185:$O$209,0)))</f>
        <v/>
      </c>
      <c r="H198" s="8"/>
      <c r="I198" s="283"/>
      <c r="J198" s="172"/>
      <c r="K198" s="339"/>
      <c r="L198" s="192"/>
      <c r="M198" s="193"/>
      <c r="N198" s="170"/>
      <c r="O198" s="194"/>
      <c r="P198" s="195"/>
      <c r="Q198" s="196" t="str">
        <f t="shared" si="26"/>
        <v>Incompleto/Fecha mal declarada</v>
      </c>
    </row>
    <row r="199" spans="1:17" ht="20.100000000000001" customHeight="1" x14ac:dyDescent="0.25">
      <c r="A199" s="65" t="str">
        <f>IF(C199="","",+COUNTA($C$185:C199))</f>
        <v/>
      </c>
      <c r="B199" s="162"/>
      <c r="C199" s="167" t="str">
        <f t="shared" si="22"/>
        <v/>
      </c>
      <c r="D199" s="167" t="str">
        <f t="shared" si="27"/>
        <v/>
      </c>
      <c r="E199" s="189" t="str">
        <f>IF(I199="","",IF(I199='1. Hitos'!$K$7,1,IF(I199='1. Hitos'!$K$8,2,IF(I199='1. Hitos'!$K$9,3,IF(I199='1. Hitos'!$K$10,4,IF(I199='1. Hitos'!$K$11,5))))))</f>
        <v/>
      </c>
      <c r="F199" s="190" t="str">
        <f t="shared" si="28"/>
        <v/>
      </c>
      <c r="G199" s="191" t="str">
        <f t="array" ref="G199">IF(O199="","",MAX(IF($F$185:$F$209=F199,$O$185:$O$209,0)))</f>
        <v/>
      </c>
      <c r="H199" s="8"/>
      <c r="I199" s="283"/>
      <c r="J199" s="172"/>
      <c r="K199" s="339"/>
      <c r="L199" s="192"/>
      <c r="M199" s="193"/>
      <c r="N199" s="170"/>
      <c r="O199" s="194"/>
      <c r="P199" s="195"/>
      <c r="Q199" s="196" t="str">
        <f t="shared" si="26"/>
        <v>Incompleto/Fecha mal declarada</v>
      </c>
    </row>
    <row r="200" spans="1:17" ht="20.100000000000001" customHeight="1" x14ac:dyDescent="0.25">
      <c r="A200" s="65" t="str">
        <f>IF(C200="","",+COUNTA($C$185:C200))</f>
        <v/>
      </c>
      <c r="B200" s="162"/>
      <c r="C200" s="167" t="str">
        <f t="shared" si="22"/>
        <v/>
      </c>
      <c r="D200" s="167" t="str">
        <f t="shared" si="27"/>
        <v/>
      </c>
      <c r="E200" s="189" t="str">
        <f>IF(I200="","",IF(I200='1. Hitos'!$K$7,1,IF(I200='1. Hitos'!$K$8,2,IF(I200='1. Hitos'!$K$9,3,IF(I200='1. Hitos'!$K$10,4,IF(I200='1. Hitos'!$K$11,5))))))</f>
        <v/>
      </c>
      <c r="F200" s="190" t="str">
        <f t="shared" si="28"/>
        <v/>
      </c>
      <c r="G200" s="191" t="str">
        <f t="array" ref="G200">IF(O200="","",MAX(IF($F$185:$F$209=F200,$O$185:$O$209,0)))</f>
        <v/>
      </c>
      <c r="H200" s="8"/>
      <c r="I200" s="283"/>
      <c r="J200" s="172"/>
      <c r="K200" s="339"/>
      <c r="L200" s="192"/>
      <c r="M200" s="193"/>
      <c r="N200" s="170"/>
      <c r="O200" s="194"/>
      <c r="P200" s="195"/>
      <c r="Q200" s="196" t="str">
        <f t="shared" si="26"/>
        <v>Incompleto/Fecha mal declarada</v>
      </c>
    </row>
    <row r="201" spans="1:17" ht="20.100000000000001" customHeight="1" x14ac:dyDescent="0.25">
      <c r="A201" s="65" t="str">
        <f>IF(C201="","",+COUNTA($C$185:C201))</f>
        <v/>
      </c>
      <c r="B201" s="162"/>
      <c r="C201" s="167" t="str">
        <f t="shared" si="22"/>
        <v/>
      </c>
      <c r="D201" s="167" t="str">
        <f t="shared" si="27"/>
        <v/>
      </c>
      <c r="E201" s="189" t="str">
        <f>IF(I201="","",IF(I201='1. Hitos'!$K$7,1,IF(I201='1. Hitos'!$K$8,2,IF(I201='1. Hitos'!$K$9,3,IF(I201='1. Hitos'!$K$10,4,IF(I201='1. Hitos'!$K$11,5))))))</f>
        <v/>
      </c>
      <c r="F201" s="190" t="str">
        <f t="shared" si="28"/>
        <v/>
      </c>
      <c r="G201" s="191" t="str">
        <f t="array" ref="G201">IF(O201="","",MAX(IF($F$185:$F$209=F201,$O$185:$O$209,0)))</f>
        <v/>
      </c>
      <c r="H201" s="8"/>
      <c r="I201" s="283"/>
      <c r="J201" s="172"/>
      <c r="K201" s="339"/>
      <c r="L201" s="192"/>
      <c r="M201" s="193"/>
      <c r="N201" s="170"/>
      <c r="O201" s="194"/>
      <c r="P201" s="195"/>
      <c r="Q201" s="196" t="str">
        <f t="shared" si="26"/>
        <v>Incompleto/Fecha mal declarada</v>
      </c>
    </row>
    <row r="202" spans="1:17" ht="20.100000000000001" customHeight="1" x14ac:dyDescent="0.25">
      <c r="A202" s="65" t="str">
        <f>IF(C202="","",+COUNTA($C$185:C202))</f>
        <v/>
      </c>
      <c r="B202" s="162"/>
      <c r="C202" s="167" t="str">
        <f t="shared" si="22"/>
        <v/>
      </c>
      <c r="D202" s="167" t="str">
        <f t="shared" si="27"/>
        <v/>
      </c>
      <c r="E202" s="189" t="str">
        <f>IF(I202="","",IF(I202='1. Hitos'!$K$7,1,IF(I202='1. Hitos'!$K$8,2,IF(I202='1. Hitos'!$K$9,3,IF(I202='1. Hitos'!$K$10,4,IF(I202='1. Hitos'!$K$11,5))))))</f>
        <v/>
      </c>
      <c r="F202" s="190" t="str">
        <f t="shared" si="28"/>
        <v/>
      </c>
      <c r="G202" s="191" t="str">
        <f t="array" ref="G202">IF(O202="","",MAX(IF($F$185:$F$209=F202,$O$185:$O$209,0)))</f>
        <v/>
      </c>
      <c r="H202" s="8"/>
      <c r="I202" s="283"/>
      <c r="J202" s="172"/>
      <c r="K202" s="339"/>
      <c r="L202" s="192"/>
      <c r="M202" s="193"/>
      <c r="N202" s="170"/>
      <c r="O202" s="194"/>
      <c r="P202" s="195"/>
      <c r="Q202" s="196" t="str">
        <f t="shared" si="26"/>
        <v>Incompleto/Fecha mal declarada</v>
      </c>
    </row>
    <row r="203" spans="1:17" ht="20.100000000000001" customHeight="1" x14ac:dyDescent="0.25">
      <c r="A203" s="65" t="str">
        <f>IF(C203="","",+COUNTA($C$185:C203))</f>
        <v/>
      </c>
      <c r="B203" s="162"/>
      <c r="C203" s="167" t="str">
        <f t="shared" si="22"/>
        <v/>
      </c>
      <c r="D203" s="167" t="str">
        <f t="shared" si="27"/>
        <v/>
      </c>
      <c r="E203" s="189" t="str">
        <f>IF(I203="","",IF(I203='1. Hitos'!$K$7,1,IF(I203='1. Hitos'!$K$8,2,IF(I203='1. Hitos'!$K$9,3,IF(I203='1. Hitos'!$K$10,4,IF(I203='1. Hitos'!$K$11,5))))))</f>
        <v/>
      </c>
      <c r="F203" s="190" t="str">
        <f t="shared" si="28"/>
        <v/>
      </c>
      <c r="G203" s="191" t="str">
        <f t="array" ref="G203">IF(O203="","",MAX(IF($F$185:$F$209=F203,$O$185:$O$209,0)))</f>
        <v/>
      </c>
      <c r="H203" s="8"/>
      <c r="I203" s="283"/>
      <c r="J203" s="172"/>
      <c r="K203" s="339"/>
      <c r="L203" s="192"/>
      <c r="M203" s="193"/>
      <c r="N203" s="170"/>
      <c r="O203" s="194"/>
      <c r="P203" s="195"/>
      <c r="Q203" s="196" t="str">
        <f t="shared" si="26"/>
        <v>Incompleto/Fecha mal declarada</v>
      </c>
    </row>
    <row r="204" spans="1:17" ht="20.100000000000001" customHeight="1" x14ac:dyDescent="0.25">
      <c r="A204" s="65" t="str">
        <f>IF(C204="","",+COUNTA($C$185:C204))</f>
        <v/>
      </c>
      <c r="B204" s="162"/>
      <c r="C204" s="167" t="str">
        <f t="shared" si="22"/>
        <v/>
      </c>
      <c r="D204" s="167" t="str">
        <f t="shared" si="27"/>
        <v/>
      </c>
      <c r="E204" s="189" t="str">
        <f>IF(I204="","",IF(I204='1. Hitos'!$K$7,1,IF(I204='1. Hitos'!$K$8,2,IF(I204='1. Hitos'!$K$9,3,IF(I204='1. Hitos'!$K$10,4,IF(I204='1. Hitos'!$K$11,5))))))</f>
        <v/>
      </c>
      <c r="F204" s="190" t="str">
        <f t="shared" si="28"/>
        <v/>
      </c>
      <c r="G204" s="191" t="str">
        <f t="array" ref="G204">IF(O204="","",MAX(IF($F$185:$F$209=F204,$O$185:$O$209,0)))</f>
        <v/>
      </c>
      <c r="H204" s="8"/>
      <c r="I204" s="283"/>
      <c r="J204" s="172"/>
      <c r="K204" s="339"/>
      <c r="L204" s="192"/>
      <c r="M204" s="193"/>
      <c r="N204" s="170"/>
      <c r="O204" s="194"/>
      <c r="P204" s="195"/>
      <c r="Q204" s="196" t="str">
        <f t="shared" si="26"/>
        <v>Incompleto/Fecha mal declarada</v>
      </c>
    </row>
    <row r="205" spans="1:17" ht="20.100000000000001" customHeight="1" x14ac:dyDescent="0.25">
      <c r="A205" s="65" t="str">
        <f>IF(C205="","",+COUNTA($C$185:C205))</f>
        <v/>
      </c>
      <c r="B205" s="162"/>
      <c r="C205" s="167" t="str">
        <f t="shared" si="22"/>
        <v/>
      </c>
      <c r="D205" s="167" t="str">
        <f t="shared" si="27"/>
        <v/>
      </c>
      <c r="E205" s="189" t="str">
        <f>IF(I205="","",IF(I205='1. Hitos'!$K$7,1,IF(I205='1. Hitos'!$K$8,2,IF(I205='1. Hitos'!$K$9,3,IF(I205='1. Hitos'!$K$10,4,IF(I205='1. Hitos'!$K$11,5))))))</f>
        <v/>
      </c>
      <c r="F205" s="190" t="str">
        <f t="shared" si="28"/>
        <v/>
      </c>
      <c r="G205" s="191" t="str">
        <f t="array" ref="G205">IF(O205="","",MAX(IF($F$185:$F$209=F205,$O$185:$O$209,0)))</f>
        <v/>
      </c>
      <c r="H205" s="8"/>
      <c r="I205" s="283"/>
      <c r="J205" s="172"/>
      <c r="K205" s="339"/>
      <c r="L205" s="192"/>
      <c r="M205" s="193"/>
      <c r="N205" s="170"/>
      <c r="O205" s="194"/>
      <c r="P205" s="195"/>
      <c r="Q205" s="196" t="str">
        <f t="shared" si="26"/>
        <v>Incompleto/Fecha mal declarada</v>
      </c>
    </row>
    <row r="206" spans="1:17" ht="20.100000000000001" customHeight="1" x14ac:dyDescent="0.25">
      <c r="A206" s="65" t="str">
        <f>IF(C206="","",+COUNTA($C$185:C206))</f>
        <v/>
      </c>
      <c r="B206" s="162"/>
      <c r="C206" s="167" t="str">
        <f t="shared" si="22"/>
        <v/>
      </c>
      <c r="D206" s="167" t="str">
        <f t="shared" si="27"/>
        <v/>
      </c>
      <c r="E206" s="189" t="str">
        <f>IF(I206="","",IF(I206='1. Hitos'!$K$7,1,IF(I206='1. Hitos'!$K$8,2,IF(I206='1. Hitos'!$K$9,3,IF(I206='1. Hitos'!$K$10,4,IF(I206='1. Hitos'!$K$11,5))))))</f>
        <v/>
      </c>
      <c r="F206" s="190" t="str">
        <f t="shared" si="28"/>
        <v/>
      </c>
      <c r="G206" s="191" t="str">
        <f t="array" ref="G206">IF(O206="","",MAX(IF($F$185:$F$209=F206,$O$185:$O$209,0)))</f>
        <v/>
      </c>
      <c r="H206" s="8"/>
      <c r="I206" s="283"/>
      <c r="J206" s="172"/>
      <c r="K206" s="339"/>
      <c r="L206" s="192"/>
      <c r="M206" s="193"/>
      <c r="N206" s="170"/>
      <c r="O206" s="194"/>
      <c r="P206" s="195"/>
      <c r="Q206" s="196" t="str">
        <f t="shared" si="26"/>
        <v>Incompleto/Fecha mal declarada</v>
      </c>
    </row>
    <row r="207" spans="1:17" ht="20.100000000000001" customHeight="1" x14ac:dyDescent="0.25">
      <c r="A207" s="65" t="str">
        <f>IF(C207="","",+COUNTA($C$185:C207))</f>
        <v/>
      </c>
      <c r="B207" s="162"/>
      <c r="C207" s="167" t="str">
        <f t="shared" si="22"/>
        <v/>
      </c>
      <c r="D207" s="167" t="str">
        <f t="shared" si="27"/>
        <v/>
      </c>
      <c r="E207" s="189" t="str">
        <f>IF(I207="","",IF(I207='1. Hitos'!$K$7,1,IF(I207='1. Hitos'!$K$8,2,IF(I207='1. Hitos'!$K$9,3,IF(I207='1. Hitos'!$K$10,4,IF(I207='1. Hitos'!$K$11,5))))))</f>
        <v/>
      </c>
      <c r="F207" s="190" t="str">
        <f t="shared" si="28"/>
        <v/>
      </c>
      <c r="G207" s="191" t="str">
        <f t="array" ref="G207">IF(O207="","",MAX(IF($F$185:$F$209=F207,$O$185:$O$209,0)))</f>
        <v/>
      </c>
      <c r="H207" s="8"/>
      <c r="I207" s="283"/>
      <c r="J207" s="172"/>
      <c r="K207" s="339"/>
      <c r="L207" s="192"/>
      <c r="M207" s="193"/>
      <c r="N207" s="170"/>
      <c r="O207" s="194"/>
      <c r="P207" s="195"/>
      <c r="Q207" s="196" t="str">
        <f t="shared" si="26"/>
        <v>Incompleto/Fecha mal declarada</v>
      </c>
    </row>
    <row r="208" spans="1:17" ht="20.100000000000001" customHeight="1" x14ac:dyDescent="0.25">
      <c r="A208" s="65" t="str">
        <f>IF(C208="","",+COUNTA($C$185:C208))</f>
        <v/>
      </c>
      <c r="B208" s="162"/>
      <c r="C208" s="167" t="str">
        <f t="shared" si="22"/>
        <v/>
      </c>
      <c r="D208" s="167" t="str">
        <f t="shared" si="27"/>
        <v/>
      </c>
      <c r="E208" s="189" t="str">
        <f>IF(I208="","",IF(I208='1. Hitos'!$K$7,1,IF(I208='1. Hitos'!$K$8,2,IF(I208='1. Hitos'!$K$9,3,IF(I208='1. Hitos'!$K$10,4,IF(I208='1. Hitos'!$K$11,5))))))</f>
        <v/>
      </c>
      <c r="F208" s="190" t="str">
        <f t="shared" si="28"/>
        <v/>
      </c>
      <c r="G208" s="191" t="str">
        <f t="array" ref="G208">IF(O208="","",MAX(IF($F$185:$F$209=F208,$O$185:$O$209,0)))</f>
        <v/>
      </c>
      <c r="H208" s="8"/>
      <c r="I208" s="283"/>
      <c r="J208" s="172"/>
      <c r="K208" s="339"/>
      <c r="L208" s="192"/>
      <c r="M208" s="193"/>
      <c r="N208" s="170"/>
      <c r="O208" s="194"/>
      <c r="P208" s="195"/>
      <c r="Q208" s="196" t="str">
        <f t="shared" si="26"/>
        <v>Incompleto/Fecha mal declarada</v>
      </c>
    </row>
    <row r="209" spans="1:17" ht="20.100000000000001" customHeight="1" x14ac:dyDescent="0.25">
      <c r="A209" s="65" t="str">
        <f>IF(C209="","",+COUNTA($C$185:C209))</f>
        <v/>
      </c>
      <c r="B209" s="162"/>
      <c r="C209" s="167" t="str">
        <f t="shared" si="22"/>
        <v/>
      </c>
      <c r="D209" s="167" t="str">
        <f t="shared" si="27"/>
        <v/>
      </c>
      <c r="E209" s="189" t="str">
        <f>IF(I209="","",IF(I209='1. Hitos'!$K$7,1,IF(I209='1. Hitos'!$K$8,2,IF(I209='1. Hitos'!$K$9,3,IF(I209='1. Hitos'!$K$10,4,IF(I209='1. Hitos'!$K$11,5))))))</f>
        <v/>
      </c>
      <c r="F209" s="190" t="str">
        <f t="shared" si="28"/>
        <v/>
      </c>
      <c r="G209" s="191" t="str">
        <f t="array" ref="G209">IF(O209="","",MAX(IF($F$185:$F$209=F209,$O$185:$O$209,0)))</f>
        <v/>
      </c>
      <c r="H209" s="8"/>
      <c r="I209" s="283"/>
      <c r="J209" s="172"/>
      <c r="K209" s="339"/>
      <c r="L209" s="192"/>
      <c r="M209" s="193"/>
      <c r="N209" s="170"/>
      <c r="O209" s="194"/>
      <c r="P209" s="195"/>
      <c r="Q209" s="196" t="str">
        <f t="shared" si="26"/>
        <v>Incompleto/Fecha mal declarada</v>
      </c>
    </row>
    <row r="210" spans="1:17" x14ac:dyDescent="0.25">
      <c r="J210" s="24"/>
      <c r="K210" s="24"/>
      <c r="N210" s="58"/>
      <c r="O210" s="58"/>
      <c r="Q210"/>
    </row>
  </sheetData>
  <sheetProtection algorithmName="SHA-512" hashValue="uNDNoMgxI4D6LR+siJ2El1zC+hMqpkZLwdNFdKL19uYReIyVUPc2KnJ91k/gO/esfwv+uvQxIQ8cBDhfnk8M+Q==" saltValue="VmlE55jiLnq9NNaVesNeFg==" spinCount="100000" sheet="1" objects="1" scenarios="1"/>
  <mergeCells count="3">
    <mergeCell ref="K1:O1"/>
    <mergeCell ref="I1:J1"/>
    <mergeCell ref="U2:X2"/>
  </mergeCells>
  <conditionalFormatting sqref="Q1:Q1048576">
    <cfRule type="cellIs" dxfId="71" priority="1" operator="equal">
      <formula>"Ok"</formula>
    </cfRule>
    <cfRule type="cellIs" dxfId="70" priority="2" operator="equal">
      <formula>"Ok"</formula>
    </cfRule>
  </conditionalFormatting>
  <dataValidations count="4">
    <dataValidation type="list" allowBlank="1" showInputMessage="1" showErrorMessage="1" sqref="M3:M27 M29:M53 M55:M79 M81:M105 M107:M131 M133:M157 M159:M183 M185:M209" xr:uid="{7D15D788-BBAC-4084-8AEB-400CC380534A}">
      <formula1>Unidad_Medida</formula1>
    </dataValidation>
    <dataValidation type="custom" showInputMessage="1" showErrorMessage="1" errorTitle="Falta información" error="Para ingresar una actividad, debe estar asociada a un hito declarado en columna G" sqref="K3:K27 K185:K209 K159:K183 K133:K157 K107:K131 K81:K105 K55:K79 K29:K53" xr:uid="{375B29CA-EA14-42B1-B45B-F6AA622BEE98}">
      <formula1>I3&lt;&gt;""</formula1>
    </dataValidation>
    <dataValidation type="list" allowBlank="1" showInputMessage="1" showErrorMessage="1" sqref="N3:N27 N185:N209 N159:N183 N133:N157 N107:N131 N81:N105 N55:N79 N29:N53" xr:uid="{3059136B-9EF3-42D8-A55D-316E5C13A4BA}">
      <formula1>IF(K3="",K3,Fechas_PO)</formula1>
    </dataValidation>
    <dataValidation type="list" allowBlank="1" showInputMessage="1" showErrorMessage="1" sqref="O29:O53 O3:O27 O185:O209 O159:O183 O133:O157 O107:O131 O81:O105 O55:O79" xr:uid="{6127B843-A875-40BB-9654-3791F579B754}">
      <formula1>IF(K3="",K3,Fechas_PO)</formula1>
    </dataValidation>
  </dataValidations>
  <pageMargins left="0.7" right="0.7" top="0.75" bottom="0.75" header="0.3" footer="0.3"/>
  <pageSetup scale="1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839D79B-C002-4B47-B807-D0EB64CC86FB}">
          <x14:formula1>
            <xm:f>Parámetros_generales!$C$2:$C$101</xm:f>
          </x14:formula1>
          <xm:sqref>L29:L53 L55:L79 L107:L131 L133:L157 L159:L183 L185:L209 L3:L27 L81:L105</xm:sqref>
        </x14:dataValidation>
        <x14:dataValidation type="list" allowBlank="1" showInputMessage="1" showErrorMessage="1" xr:uid="{8D7661C0-ED61-4BD4-996E-C8D38EE3F3D6}">
          <x14:formula1>
            <xm:f>'1. Hitos'!$D$7:$D$11</xm:f>
          </x14:formula1>
          <xm:sqref>I29:I53</xm:sqref>
        </x14:dataValidation>
        <x14:dataValidation type="list" allowBlank="1" showInputMessage="1" showErrorMessage="1" xr:uid="{98B4CF96-BC29-4326-BAE9-3CD7308D0DCE}">
          <x14:formula1>
            <xm:f>'1. Hitos'!$E$7:$E$11</xm:f>
          </x14:formula1>
          <xm:sqref>I55:I79</xm:sqref>
        </x14:dataValidation>
        <x14:dataValidation type="list" allowBlank="1" showInputMessage="1" showErrorMessage="1" xr:uid="{588576D1-F48F-42B6-B486-DB3363A5D028}">
          <x14:formula1>
            <xm:f>'1. Hitos'!$G$7:$G$11</xm:f>
          </x14:formula1>
          <xm:sqref>I81:I105</xm:sqref>
        </x14:dataValidation>
        <x14:dataValidation type="list" allowBlank="1" showInputMessage="1" showErrorMessage="1" xr:uid="{B617455D-7CE1-4550-BC31-6F112DD0A336}">
          <x14:formula1>
            <xm:f>'1. Hitos'!$H$7:$H$11</xm:f>
          </x14:formula1>
          <xm:sqref>I107:I131</xm:sqref>
        </x14:dataValidation>
        <x14:dataValidation type="list" allowBlank="1" showInputMessage="1" showErrorMessage="1" xr:uid="{B6ED6756-211C-4685-ADC2-17A049C01416}">
          <x14:formula1>
            <xm:f>'1. Hitos'!$I$7:$I$11</xm:f>
          </x14:formula1>
          <xm:sqref>I133:I157</xm:sqref>
        </x14:dataValidation>
        <x14:dataValidation type="list" allowBlank="1" showInputMessage="1" showErrorMessage="1" xr:uid="{4A9352A8-8206-440F-9AA0-E484066C0853}">
          <x14:formula1>
            <xm:f>'1. Hitos'!$J$7:$J$11</xm:f>
          </x14:formula1>
          <xm:sqref>I159:I183</xm:sqref>
        </x14:dataValidation>
        <x14:dataValidation type="list" allowBlank="1" showInputMessage="1" showErrorMessage="1" xr:uid="{E1FA5461-E546-4990-BB1E-E242035311C9}">
          <x14:formula1>
            <xm:f>'1. Hitos'!$K$7:$K$11</xm:f>
          </x14:formula1>
          <xm:sqref>I185:I209</xm:sqref>
        </x14:dataValidation>
        <x14:dataValidation type="list" allowBlank="1" showInputMessage="1" showErrorMessage="1" xr:uid="{C27A4079-221E-4743-872E-D154099223BB}">
          <x14:formula1>
            <xm:f>'1. Hitos'!$C$7:$C$11</xm:f>
          </x14:formula1>
          <xm:sqref>I3:I27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4E33-B9F9-444F-9F48-4A5D0C792DC3}">
  <sheetPr codeName="Hoja10">
    <tabColor rgb="FFE7D1D9"/>
  </sheetPr>
  <dimension ref="A1:M2000"/>
  <sheetViews>
    <sheetView view="pageBreakPreview" topLeftCell="A3" zoomScale="80" zoomScaleNormal="70" zoomScaleSheetLayoutView="80" workbookViewId="0">
      <selection activeCell="C8" sqref="C8"/>
    </sheetView>
  </sheetViews>
  <sheetFormatPr baseColWidth="10" defaultRowHeight="15" x14ac:dyDescent="0.25"/>
  <cols>
    <col min="1" max="1" width="14.42578125" style="76" customWidth="1"/>
    <col min="2" max="2" width="8.28515625" customWidth="1"/>
    <col min="3" max="3" width="32.7109375" style="61" customWidth="1"/>
    <col min="4" max="4" width="21.5703125" style="61" customWidth="1"/>
    <col min="5" max="5" width="17.140625" customWidth="1"/>
    <col min="6" max="6" width="25" customWidth="1"/>
    <col min="7" max="7" width="29.85546875" customWidth="1"/>
    <col min="8" max="8" width="18.7109375" customWidth="1"/>
    <col min="9" max="9" width="20.28515625" bestFit="1" customWidth="1"/>
    <col min="10" max="10" width="14.7109375" style="7" bestFit="1" customWidth="1"/>
    <col min="11" max="11" width="18.42578125" style="7" bestFit="1" customWidth="1"/>
    <col min="12" max="12" width="27.28515625" style="22" bestFit="1" customWidth="1"/>
    <col min="13" max="13" width="2.140625" style="166" customWidth="1"/>
  </cols>
  <sheetData>
    <row r="1" spans="1:13" s="58" customFormat="1" ht="15" customHeight="1" x14ac:dyDescent="0.25">
      <c r="A1" s="76"/>
      <c r="B1" s="303">
        <f>'0. Identificación'!$C$4</f>
        <v>0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166"/>
    </row>
    <row r="2" spans="1:13" s="58" customFormat="1" ht="15" customHeight="1" x14ac:dyDescent="0.25">
      <c r="A2" s="76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166"/>
    </row>
    <row r="3" spans="1:13" s="58" customFormat="1" ht="7.5" customHeight="1" x14ac:dyDescent="0.25">
      <c r="A3" s="76"/>
      <c r="B3" s="76"/>
      <c r="C3" s="186"/>
      <c r="D3" s="186"/>
      <c r="E3" s="76"/>
      <c r="F3" s="76"/>
      <c r="G3" s="76"/>
      <c r="H3" s="76"/>
      <c r="I3" s="76"/>
      <c r="J3" s="187"/>
      <c r="K3" s="187"/>
      <c r="L3" s="188"/>
      <c r="M3" s="166"/>
    </row>
    <row r="4" spans="1:13" ht="28.5" customHeight="1" x14ac:dyDescent="0.25">
      <c r="B4" s="308" t="s">
        <v>6067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</row>
    <row r="5" spans="1:13" x14ac:dyDescent="0.25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</row>
    <row r="6" spans="1:13" ht="42.75" x14ac:dyDescent="0.25">
      <c r="B6" s="81" t="s">
        <v>5983</v>
      </c>
      <c r="C6" s="81" t="s">
        <v>5994</v>
      </c>
      <c r="D6" s="81" t="s">
        <v>6330</v>
      </c>
      <c r="E6" s="81" t="s">
        <v>6418</v>
      </c>
      <c r="F6" s="81" t="s">
        <v>6063</v>
      </c>
      <c r="G6" s="81" t="s">
        <v>6077</v>
      </c>
      <c r="H6" s="81" t="s">
        <v>6422</v>
      </c>
      <c r="I6" s="81" t="s">
        <v>6064</v>
      </c>
      <c r="J6" s="81" t="s">
        <v>6068</v>
      </c>
      <c r="K6" s="81" t="s">
        <v>6069</v>
      </c>
      <c r="L6" s="81" t="s">
        <v>6335</v>
      </c>
    </row>
    <row r="7" spans="1:13" x14ac:dyDescent="0.25">
      <c r="B7" s="90" t="str">
        <f>IF(C7="","",+COUNTA(C7))</f>
        <v/>
      </c>
      <c r="C7" s="91"/>
      <c r="D7" s="91"/>
      <c r="E7" s="91"/>
      <c r="F7" s="91"/>
      <c r="G7" s="91"/>
      <c r="H7" s="91"/>
      <c r="I7" s="91"/>
      <c r="J7" s="92"/>
      <c r="K7" s="92"/>
      <c r="L7" s="93"/>
    </row>
    <row r="8" spans="1:13" x14ac:dyDescent="0.25">
      <c r="B8" s="90" t="str">
        <f>IF(C8="","",+COUNTA($C$7:C8))</f>
        <v/>
      </c>
      <c r="C8" s="91"/>
      <c r="D8" s="91"/>
      <c r="E8" s="91"/>
      <c r="F8" s="91"/>
      <c r="G8" s="91"/>
      <c r="H8" s="91"/>
      <c r="I8" s="91"/>
      <c r="J8" s="92"/>
      <c r="K8" s="92"/>
      <c r="L8" s="93"/>
    </row>
    <row r="9" spans="1:13" x14ac:dyDescent="0.25">
      <c r="B9" s="90" t="str">
        <f>IF(C9="","",+COUNTA($C$7:C9))</f>
        <v/>
      </c>
      <c r="C9" s="91"/>
      <c r="D9" s="91"/>
      <c r="E9" s="91"/>
      <c r="F9" s="91"/>
      <c r="G9" s="91"/>
      <c r="H9" s="91"/>
      <c r="I9" s="91"/>
      <c r="J9" s="92"/>
      <c r="K9" s="92"/>
      <c r="L9" s="93"/>
    </row>
    <row r="10" spans="1:13" x14ac:dyDescent="0.25">
      <c r="B10" s="90" t="str">
        <f>IF(C10="","",+COUNTA($C$7:C10))</f>
        <v/>
      </c>
      <c r="C10" s="91"/>
      <c r="D10" s="91"/>
      <c r="E10" s="91"/>
      <c r="F10" s="91"/>
      <c r="G10" s="91"/>
      <c r="H10" s="91"/>
      <c r="I10" s="91"/>
      <c r="J10" s="92"/>
      <c r="K10" s="92"/>
      <c r="L10" s="93"/>
    </row>
    <row r="11" spans="1:13" x14ac:dyDescent="0.25">
      <c r="B11" s="90" t="str">
        <f>IF(C11="","",+COUNTA($C$7:C11))</f>
        <v/>
      </c>
      <c r="C11" s="91"/>
      <c r="D11" s="91"/>
      <c r="E11" s="91"/>
      <c r="F11" s="91"/>
      <c r="G11" s="91"/>
      <c r="H11" s="91"/>
      <c r="I11" s="91"/>
      <c r="J11" s="92"/>
      <c r="K11" s="92"/>
      <c r="L11" s="93"/>
    </row>
    <row r="12" spans="1:13" x14ac:dyDescent="0.25">
      <c r="B12" s="90" t="str">
        <f>IF(C12="","",+COUNTA($C$7:C12))</f>
        <v/>
      </c>
      <c r="C12" s="91"/>
      <c r="D12" s="91"/>
      <c r="E12" s="91"/>
      <c r="F12" s="91"/>
      <c r="G12" s="91"/>
      <c r="H12" s="91"/>
      <c r="I12" s="91"/>
      <c r="J12" s="92"/>
      <c r="K12" s="92"/>
      <c r="L12" s="93"/>
    </row>
    <row r="13" spans="1:13" x14ac:dyDescent="0.25">
      <c r="B13" s="90" t="str">
        <f>IF(C13="","",+COUNTA($C$7:C13))</f>
        <v/>
      </c>
      <c r="C13" s="91"/>
      <c r="D13" s="91"/>
      <c r="E13" s="91"/>
      <c r="F13" s="91"/>
      <c r="G13" s="91"/>
      <c r="H13" s="91"/>
      <c r="I13" s="91"/>
      <c r="J13" s="92"/>
      <c r="K13" s="92"/>
      <c r="L13" s="93"/>
    </row>
    <row r="14" spans="1:13" x14ac:dyDescent="0.25">
      <c r="B14" s="90" t="str">
        <f>IF(C14="","",+COUNTA($C$7:C14))</f>
        <v/>
      </c>
      <c r="C14" s="91"/>
      <c r="D14" s="91"/>
      <c r="E14" s="91"/>
      <c r="F14" s="91"/>
      <c r="G14" s="91"/>
      <c r="H14" s="91"/>
      <c r="I14" s="91"/>
      <c r="J14" s="92"/>
      <c r="K14" s="92"/>
      <c r="L14" s="93"/>
    </row>
    <row r="15" spans="1:13" x14ac:dyDescent="0.25">
      <c r="B15" s="90" t="str">
        <f>IF(C15="","",+COUNTA($C$7:C15))</f>
        <v/>
      </c>
      <c r="C15" s="91"/>
      <c r="D15" s="91"/>
      <c r="E15" s="91"/>
      <c r="F15" s="91"/>
      <c r="G15" s="91"/>
      <c r="H15" s="91"/>
      <c r="I15" s="91"/>
      <c r="J15" s="92"/>
      <c r="K15" s="92"/>
      <c r="L15" s="93"/>
    </row>
    <row r="16" spans="1:13" x14ac:dyDescent="0.25">
      <c r="B16" s="90" t="str">
        <f>IF(C16="","",+COUNTA($C$7:C16))</f>
        <v/>
      </c>
      <c r="C16" s="91"/>
      <c r="D16" s="91"/>
      <c r="E16" s="91"/>
      <c r="F16" s="91"/>
      <c r="G16" s="91"/>
      <c r="H16" s="91"/>
      <c r="I16" s="91"/>
      <c r="J16" s="92"/>
      <c r="K16" s="92"/>
      <c r="L16" s="93"/>
    </row>
    <row r="17" spans="2:12" x14ac:dyDescent="0.25">
      <c r="B17" s="90" t="str">
        <f>IF(C17="","",+COUNTA($C$7:C17))</f>
        <v/>
      </c>
      <c r="C17" s="91"/>
      <c r="D17" s="91"/>
      <c r="E17" s="91"/>
      <c r="F17" s="91"/>
      <c r="G17" s="91"/>
      <c r="H17" s="91"/>
      <c r="I17" s="91"/>
      <c r="J17" s="92"/>
      <c r="K17" s="92"/>
      <c r="L17" s="93"/>
    </row>
    <row r="18" spans="2:12" x14ac:dyDescent="0.25">
      <c r="B18" s="90" t="str">
        <f>IF(C18="","",+COUNTA($C$7:C18))</f>
        <v/>
      </c>
      <c r="C18" s="91"/>
      <c r="D18" s="91"/>
      <c r="E18" s="91"/>
      <c r="F18" s="91"/>
      <c r="G18" s="91"/>
      <c r="H18" s="91"/>
      <c r="I18" s="91"/>
      <c r="J18" s="92"/>
      <c r="K18" s="92"/>
      <c r="L18" s="93"/>
    </row>
    <row r="19" spans="2:12" x14ac:dyDescent="0.25">
      <c r="B19" s="90" t="str">
        <f>IF(C19="","",+COUNTA($C$7:C19))</f>
        <v/>
      </c>
      <c r="C19" s="91"/>
      <c r="D19" s="91"/>
      <c r="E19" s="91"/>
      <c r="F19" s="91"/>
      <c r="G19" s="91"/>
      <c r="H19" s="91"/>
      <c r="I19" s="91"/>
      <c r="J19" s="92"/>
      <c r="K19" s="92"/>
      <c r="L19" s="93"/>
    </row>
    <row r="20" spans="2:12" x14ac:dyDescent="0.25">
      <c r="B20" s="90" t="str">
        <f>IF(C20="","",+COUNTA($C$7:C20))</f>
        <v/>
      </c>
      <c r="C20" s="91"/>
      <c r="D20" s="91"/>
      <c r="E20" s="91"/>
      <c r="F20" s="91"/>
      <c r="G20" s="91"/>
      <c r="H20" s="91"/>
      <c r="I20" s="91"/>
      <c r="J20" s="92"/>
      <c r="K20" s="92"/>
      <c r="L20" s="93"/>
    </row>
    <row r="21" spans="2:12" x14ac:dyDescent="0.25">
      <c r="B21" s="90" t="str">
        <f>IF(C21="","",+COUNTA($C$7:C21))</f>
        <v/>
      </c>
      <c r="C21" s="91"/>
      <c r="D21" s="91"/>
      <c r="E21" s="91"/>
      <c r="F21" s="91"/>
      <c r="G21" s="91"/>
      <c r="H21" s="91"/>
      <c r="I21" s="91"/>
      <c r="J21" s="92"/>
      <c r="K21" s="92"/>
      <c r="L21" s="93"/>
    </row>
    <row r="22" spans="2:12" x14ac:dyDescent="0.25">
      <c r="B22" s="90" t="str">
        <f>IF(C22="","",+COUNTA($C$7:C22))</f>
        <v/>
      </c>
      <c r="C22" s="91"/>
      <c r="D22" s="91"/>
      <c r="E22" s="91"/>
      <c r="F22" s="91"/>
      <c r="G22" s="91"/>
      <c r="H22" s="91"/>
      <c r="I22" s="91"/>
      <c r="J22" s="92"/>
      <c r="K22" s="92"/>
      <c r="L22" s="93"/>
    </row>
    <row r="23" spans="2:12" x14ac:dyDescent="0.25">
      <c r="B23" s="90" t="str">
        <f>IF(C23="","",+COUNTA($C$7:C23))</f>
        <v/>
      </c>
      <c r="C23" s="91"/>
      <c r="D23" s="91"/>
      <c r="E23" s="91"/>
      <c r="F23" s="91"/>
      <c r="G23" s="91"/>
      <c r="H23" s="91"/>
      <c r="I23" s="91"/>
      <c r="J23" s="92"/>
      <c r="K23" s="92"/>
      <c r="L23" s="93"/>
    </row>
    <row r="24" spans="2:12" x14ac:dyDescent="0.25">
      <c r="B24" s="90" t="str">
        <f>IF(C24="","",+COUNTA($C$7:C24))</f>
        <v/>
      </c>
      <c r="C24" s="91"/>
      <c r="D24" s="91"/>
      <c r="E24" s="91"/>
      <c r="F24" s="91"/>
      <c r="G24" s="91"/>
      <c r="H24" s="91"/>
      <c r="I24" s="91"/>
      <c r="J24" s="92"/>
      <c r="K24" s="92"/>
      <c r="L24" s="93"/>
    </row>
    <row r="25" spans="2:12" x14ac:dyDescent="0.25">
      <c r="B25" s="90" t="str">
        <f>IF(C25="","",+COUNTA($C$7:C25))</f>
        <v/>
      </c>
      <c r="C25" s="91"/>
      <c r="D25" s="91"/>
      <c r="E25" s="91"/>
      <c r="F25" s="91"/>
      <c r="G25" s="91"/>
      <c r="H25" s="91"/>
      <c r="I25" s="91"/>
      <c r="J25" s="92"/>
      <c r="K25" s="92"/>
      <c r="L25" s="93"/>
    </row>
    <row r="26" spans="2:12" x14ac:dyDescent="0.25">
      <c r="B26" s="90" t="str">
        <f>IF(C26="","",+COUNTA($C$7:C26))</f>
        <v/>
      </c>
      <c r="C26" s="91"/>
      <c r="D26" s="91"/>
      <c r="E26" s="91"/>
      <c r="F26" s="91"/>
      <c r="G26" s="91"/>
      <c r="H26" s="91"/>
      <c r="I26" s="91"/>
      <c r="J26" s="92"/>
      <c r="K26" s="92"/>
      <c r="L26" s="93"/>
    </row>
    <row r="27" spans="2:12" x14ac:dyDescent="0.25">
      <c r="B27" s="90" t="str">
        <f>IF(C27="","",+COUNTA($C$7:C27))</f>
        <v/>
      </c>
      <c r="C27" s="91"/>
      <c r="D27" s="91"/>
      <c r="E27" s="91"/>
      <c r="F27" s="91"/>
      <c r="G27" s="91"/>
      <c r="H27" s="91"/>
      <c r="I27" s="91"/>
      <c r="J27" s="92"/>
      <c r="K27" s="92"/>
      <c r="L27" s="93"/>
    </row>
    <row r="28" spans="2:12" x14ac:dyDescent="0.25">
      <c r="B28" s="90" t="str">
        <f>IF(C28="","",+COUNTA($C$7:C28))</f>
        <v/>
      </c>
      <c r="C28" s="91"/>
      <c r="D28" s="91"/>
      <c r="E28" s="91"/>
      <c r="F28" s="91"/>
      <c r="G28" s="91"/>
      <c r="H28" s="91"/>
      <c r="I28" s="91"/>
      <c r="J28" s="92"/>
      <c r="K28" s="92"/>
      <c r="L28" s="93"/>
    </row>
    <row r="29" spans="2:12" x14ac:dyDescent="0.25">
      <c r="B29" s="90" t="str">
        <f>IF(C29="","",+COUNTA($C$7:C29))</f>
        <v/>
      </c>
      <c r="C29" s="91"/>
      <c r="D29" s="91"/>
      <c r="E29" s="91"/>
      <c r="F29" s="91"/>
      <c r="G29" s="91"/>
      <c r="H29" s="91"/>
      <c r="I29" s="91"/>
      <c r="J29" s="92"/>
      <c r="K29" s="92"/>
      <c r="L29" s="93"/>
    </row>
    <row r="30" spans="2:12" x14ac:dyDescent="0.25">
      <c r="B30" s="90" t="str">
        <f>IF(C30="","",+COUNTA($C$7:C30))</f>
        <v/>
      </c>
      <c r="C30" s="91"/>
      <c r="D30" s="91"/>
      <c r="E30" s="91"/>
      <c r="F30" s="91"/>
      <c r="G30" s="91"/>
      <c r="H30" s="91"/>
      <c r="I30" s="91"/>
      <c r="J30" s="92"/>
      <c r="K30" s="92"/>
      <c r="L30" s="93"/>
    </row>
    <row r="31" spans="2:12" x14ac:dyDescent="0.25">
      <c r="B31" s="90" t="str">
        <f>IF(C31="","",+COUNTA($C$7:C31))</f>
        <v/>
      </c>
      <c r="C31" s="91"/>
      <c r="D31" s="91"/>
      <c r="E31" s="91"/>
      <c r="F31" s="91"/>
      <c r="G31" s="91"/>
      <c r="H31" s="91"/>
      <c r="I31" s="91"/>
      <c r="J31" s="92"/>
      <c r="K31" s="92"/>
      <c r="L31" s="93"/>
    </row>
    <row r="32" spans="2:12" x14ac:dyDescent="0.25">
      <c r="B32" s="90" t="str">
        <f>IF(C32="","",+COUNTA($C$7:C32))</f>
        <v/>
      </c>
      <c r="C32" s="91"/>
      <c r="D32" s="91"/>
      <c r="E32" s="91"/>
      <c r="F32" s="91"/>
      <c r="G32" s="91"/>
      <c r="H32" s="91"/>
      <c r="I32" s="91"/>
      <c r="J32" s="92"/>
      <c r="K32" s="92"/>
      <c r="L32" s="93"/>
    </row>
    <row r="33" spans="2:12" x14ac:dyDescent="0.25">
      <c r="B33" s="90" t="str">
        <f>IF(C33="","",+COUNTA($C$7:C33))</f>
        <v/>
      </c>
      <c r="C33" s="91"/>
      <c r="D33" s="91"/>
      <c r="E33" s="91"/>
      <c r="F33" s="91"/>
      <c r="G33" s="91"/>
      <c r="H33" s="91"/>
      <c r="I33" s="91"/>
      <c r="J33" s="92"/>
      <c r="K33" s="92"/>
      <c r="L33" s="93"/>
    </row>
    <row r="34" spans="2:12" x14ac:dyDescent="0.25">
      <c r="B34" s="90" t="str">
        <f>IF(C34="","",+COUNTA($C$7:C34))</f>
        <v/>
      </c>
      <c r="C34" s="91"/>
      <c r="D34" s="91"/>
      <c r="E34" s="91"/>
      <c r="F34" s="91"/>
      <c r="G34" s="91"/>
      <c r="H34" s="91"/>
      <c r="I34" s="91"/>
      <c r="J34" s="92"/>
      <c r="K34" s="92"/>
      <c r="L34" s="93"/>
    </row>
    <row r="35" spans="2:12" x14ac:dyDescent="0.25">
      <c r="B35" s="90" t="str">
        <f>IF(C35="","",+COUNTA($C$7:C35))</f>
        <v/>
      </c>
      <c r="C35" s="91"/>
      <c r="D35" s="91"/>
      <c r="E35" s="91"/>
      <c r="F35" s="91"/>
      <c r="G35" s="91"/>
      <c r="H35" s="91"/>
      <c r="I35" s="91"/>
      <c r="J35" s="92"/>
      <c r="K35" s="92"/>
      <c r="L35" s="93"/>
    </row>
    <row r="36" spans="2:12" x14ac:dyDescent="0.25">
      <c r="B36" s="90" t="str">
        <f>IF(C36="","",+COUNTA($C$7:C36))</f>
        <v/>
      </c>
      <c r="C36" s="91"/>
      <c r="D36" s="91"/>
      <c r="E36" s="91"/>
      <c r="F36" s="91"/>
      <c r="G36" s="91"/>
      <c r="H36" s="91"/>
      <c r="I36" s="91"/>
      <c r="J36" s="92"/>
      <c r="K36" s="92"/>
      <c r="L36" s="93"/>
    </row>
    <row r="37" spans="2:12" x14ac:dyDescent="0.25">
      <c r="B37" s="90" t="str">
        <f>IF(C37="","",+COUNTA($C$7:C37))</f>
        <v/>
      </c>
      <c r="C37" s="91"/>
      <c r="D37" s="91"/>
      <c r="E37" s="91"/>
      <c r="F37" s="91"/>
      <c r="G37" s="91"/>
      <c r="H37" s="91"/>
      <c r="I37" s="91"/>
      <c r="J37" s="92"/>
      <c r="K37" s="92"/>
      <c r="L37" s="93"/>
    </row>
    <row r="38" spans="2:12" x14ac:dyDescent="0.25">
      <c r="B38" s="90" t="str">
        <f>IF(C38="","",+COUNTA($C$7:C38))</f>
        <v/>
      </c>
      <c r="C38" s="91"/>
      <c r="D38" s="91"/>
      <c r="E38" s="91"/>
      <c r="F38" s="91"/>
      <c r="G38" s="91"/>
      <c r="H38" s="91"/>
      <c r="I38" s="91"/>
      <c r="J38" s="92"/>
      <c r="K38" s="92"/>
      <c r="L38" s="93"/>
    </row>
    <row r="39" spans="2:12" x14ac:dyDescent="0.25">
      <c r="B39" s="90" t="str">
        <f>IF(C39="","",+COUNTA($C$7:C39))</f>
        <v/>
      </c>
      <c r="C39" s="91"/>
      <c r="D39" s="91"/>
      <c r="E39" s="91"/>
      <c r="F39" s="91"/>
      <c r="G39" s="91"/>
      <c r="H39" s="91"/>
      <c r="I39" s="91"/>
      <c r="J39" s="92"/>
      <c r="K39" s="92"/>
      <c r="L39" s="93"/>
    </row>
    <row r="40" spans="2:12" x14ac:dyDescent="0.25">
      <c r="B40" s="90" t="str">
        <f>IF(C40="","",+COUNTA($C$7:C40))</f>
        <v/>
      </c>
      <c r="C40" s="91"/>
      <c r="D40" s="91"/>
      <c r="E40" s="91"/>
      <c r="F40" s="91"/>
      <c r="G40" s="91"/>
      <c r="H40" s="91"/>
      <c r="I40" s="91"/>
      <c r="J40" s="92"/>
      <c r="K40" s="92"/>
      <c r="L40" s="93"/>
    </row>
    <row r="41" spans="2:12" x14ac:dyDescent="0.25">
      <c r="B41" s="90" t="str">
        <f>IF(C41="","",+COUNTA($C$7:C41))</f>
        <v/>
      </c>
      <c r="C41" s="91"/>
      <c r="D41" s="91"/>
      <c r="E41" s="91"/>
      <c r="F41" s="91"/>
      <c r="G41" s="91"/>
      <c r="H41" s="91"/>
      <c r="I41" s="91"/>
      <c r="J41" s="92"/>
      <c r="K41" s="92"/>
      <c r="L41" s="93"/>
    </row>
    <row r="42" spans="2:12" x14ac:dyDescent="0.25">
      <c r="B42" s="90" t="str">
        <f>IF(C42="","",+COUNTA($C$7:C42))</f>
        <v/>
      </c>
      <c r="C42" s="91"/>
      <c r="D42" s="91"/>
      <c r="E42" s="91"/>
      <c r="F42" s="91"/>
      <c r="G42" s="91"/>
      <c r="H42" s="91"/>
      <c r="I42" s="91"/>
      <c r="J42" s="92"/>
      <c r="K42" s="92"/>
      <c r="L42" s="93"/>
    </row>
    <row r="43" spans="2:12" x14ac:dyDescent="0.25">
      <c r="B43" s="90" t="str">
        <f>IF(C43="","",+COUNTA($C$7:C43))</f>
        <v/>
      </c>
      <c r="C43" s="91"/>
      <c r="D43" s="91"/>
      <c r="E43" s="91"/>
      <c r="F43" s="91"/>
      <c r="G43" s="91"/>
      <c r="H43" s="91"/>
      <c r="I43" s="91"/>
      <c r="J43" s="92"/>
      <c r="K43" s="92"/>
      <c r="L43" s="93"/>
    </row>
    <row r="44" spans="2:12" x14ac:dyDescent="0.25">
      <c r="B44" s="90" t="str">
        <f>IF(C44="","",+COUNTA($C$7:C44))</f>
        <v/>
      </c>
      <c r="C44" s="91"/>
      <c r="D44" s="91"/>
      <c r="E44" s="91"/>
      <c r="F44" s="91"/>
      <c r="G44" s="91"/>
      <c r="H44" s="91"/>
      <c r="I44" s="91"/>
      <c r="J44" s="92"/>
      <c r="K44" s="92"/>
      <c r="L44" s="93"/>
    </row>
    <row r="45" spans="2:12" x14ac:dyDescent="0.25">
      <c r="B45" s="90" t="str">
        <f>IF(C45="","",+COUNTA($C$7:C45))</f>
        <v/>
      </c>
      <c r="C45" s="91"/>
      <c r="D45" s="91"/>
      <c r="E45" s="91"/>
      <c r="F45" s="91"/>
      <c r="G45" s="91"/>
      <c r="H45" s="91"/>
      <c r="I45" s="91"/>
      <c r="J45" s="92"/>
      <c r="K45" s="92"/>
      <c r="L45" s="93"/>
    </row>
    <row r="46" spans="2:12" x14ac:dyDescent="0.25">
      <c r="B46" s="90" t="str">
        <f>IF(C46="","",+COUNTA($C$7:C46))</f>
        <v/>
      </c>
      <c r="C46" s="91"/>
      <c r="D46" s="91"/>
      <c r="E46" s="91"/>
      <c r="F46" s="91"/>
      <c r="G46" s="91"/>
      <c r="H46" s="91"/>
      <c r="I46" s="91"/>
      <c r="J46" s="92"/>
      <c r="K46" s="92"/>
      <c r="L46" s="93"/>
    </row>
    <row r="47" spans="2:12" x14ac:dyDescent="0.25">
      <c r="B47" s="90" t="str">
        <f>IF(C47="","",+COUNTA($C$7:C47))</f>
        <v/>
      </c>
      <c r="C47" s="91"/>
      <c r="D47" s="91"/>
      <c r="E47" s="91"/>
      <c r="F47" s="91"/>
      <c r="G47" s="91"/>
      <c r="H47" s="91"/>
      <c r="I47" s="91"/>
      <c r="J47" s="92"/>
      <c r="K47" s="92"/>
      <c r="L47" s="93"/>
    </row>
    <row r="48" spans="2:12" x14ac:dyDescent="0.25">
      <c r="B48" s="90" t="str">
        <f>IF(C48="","",+COUNTA($C$7:C48))</f>
        <v/>
      </c>
      <c r="C48" s="91"/>
      <c r="D48" s="91"/>
      <c r="E48" s="91"/>
      <c r="F48" s="91"/>
      <c r="G48" s="91"/>
      <c r="H48" s="91"/>
      <c r="I48" s="91"/>
      <c r="J48" s="92"/>
      <c r="K48" s="92"/>
      <c r="L48" s="93"/>
    </row>
    <row r="49" spans="2:12" x14ac:dyDescent="0.25">
      <c r="B49" s="90" t="str">
        <f>IF(C49="","",+COUNTA($C$7:C49))</f>
        <v/>
      </c>
      <c r="C49" s="91"/>
      <c r="D49" s="91"/>
      <c r="E49" s="91"/>
      <c r="F49" s="91"/>
      <c r="G49" s="91"/>
      <c r="H49" s="91"/>
      <c r="I49" s="91"/>
      <c r="J49" s="92"/>
      <c r="K49" s="92"/>
      <c r="L49" s="93"/>
    </row>
    <row r="50" spans="2:12" x14ac:dyDescent="0.25">
      <c r="B50" s="90" t="str">
        <f>IF(C50="","",+COUNTA($C$7:C50))</f>
        <v/>
      </c>
      <c r="C50" s="91"/>
      <c r="D50" s="91"/>
      <c r="E50" s="91"/>
      <c r="F50" s="91"/>
      <c r="G50" s="91"/>
      <c r="H50" s="91"/>
      <c r="I50" s="91"/>
      <c r="J50" s="92"/>
      <c r="K50" s="92"/>
      <c r="L50" s="93"/>
    </row>
    <row r="51" spans="2:12" x14ac:dyDescent="0.25">
      <c r="B51" s="90" t="str">
        <f>IF(C51="","",+COUNTA($C$7:C51))</f>
        <v/>
      </c>
      <c r="C51" s="91"/>
      <c r="D51" s="91"/>
      <c r="E51" s="91"/>
      <c r="F51" s="91"/>
      <c r="G51" s="91"/>
      <c r="H51" s="91"/>
      <c r="I51" s="91"/>
      <c r="J51" s="92"/>
      <c r="K51" s="92"/>
      <c r="L51" s="93"/>
    </row>
    <row r="52" spans="2:12" x14ac:dyDescent="0.25">
      <c r="B52" s="90" t="str">
        <f>IF(C52="","",+COUNTA($C$7:C52))</f>
        <v/>
      </c>
      <c r="C52" s="91"/>
      <c r="D52" s="91"/>
      <c r="E52" s="91"/>
      <c r="F52" s="91"/>
      <c r="G52" s="91"/>
      <c r="H52" s="91"/>
      <c r="I52" s="91"/>
      <c r="J52" s="92"/>
      <c r="K52" s="92"/>
      <c r="L52" s="93"/>
    </row>
    <row r="53" spans="2:12" x14ac:dyDescent="0.25">
      <c r="B53" s="90" t="str">
        <f>IF(C53="","",+COUNTA($C$7:C53))</f>
        <v/>
      </c>
      <c r="C53" s="91"/>
      <c r="D53" s="91"/>
      <c r="E53" s="91"/>
      <c r="F53" s="91"/>
      <c r="G53" s="91"/>
      <c r="H53" s="91"/>
      <c r="I53" s="91"/>
      <c r="J53" s="92"/>
      <c r="K53" s="92"/>
      <c r="L53" s="93"/>
    </row>
    <row r="54" spans="2:12" x14ac:dyDescent="0.25">
      <c r="B54" s="90" t="str">
        <f>IF(C54="","",+COUNTA($C$7:C54))</f>
        <v/>
      </c>
      <c r="C54" s="91"/>
      <c r="D54" s="91"/>
      <c r="E54" s="91"/>
      <c r="F54" s="91"/>
      <c r="G54" s="91"/>
      <c r="H54" s="91"/>
      <c r="I54" s="91"/>
      <c r="J54" s="92"/>
      <c r="K54" s="92"/>
      <c r="L54" s="93"/>
    </row>
    <row r="55" spans="2:12" x14ac:dyDescent="0.25">
      <c r="B55" s="90" t="str">
        <f>IF(C55="","",+COUNTA($C$7:C55))</f>
        <v/>
      </c>
      <c r="C55" s="91"/>
      <c r="D55" s="91"/>
      <c r="E55" s="91"/>
      <c r="F55" s="91"/>
      <c r="G55" s="91"/>
      <c r="H55" s="91"/>
      <c r="I55" s="91"/>
      <c r="J55" s="92"/>
      <c r="K55" s="92"/>
      <c r="L55" s="93"/>
    </row>
    <row r="56" spans="2:12" x14ac:dyDescent="0.25">
      <c r="B56" s="90" t="str">
        <f>IF(C56="","",+COUNTA($C$7:C56))</f>
        <v/>
      </c>
      <c r="C56" s="91"/>
      <c r="D56" s="91"/>
      <c r="E56" s="91"/>
      <c r="F56" s="91"/>
      <c r="G56" s="91"/>
      <c r="H56" s="91"/>
      <c r="I56" s="91"/>
      <c r="J56" s="92"/>
      <c r="K56" s="92"/>
      <c r="L56" s="93"/>
    </row>
    <row r="57" spans="2:12" x14ac:dyDescent="0.25">
      <c r="B57" s="90" t="str">
        <f>IF(C57="","",+COUNTA($C$7:C57))</f>
        <v/>
      </c>
      <c r="C57" s="91"/>
      <c r="D57" s="91"/>
      <c r="E57" s="91"/>
      <c r="F57" s="91"/>
      <c r="G57" s="91"/>
      <c r="H57" s="91"/>
      <c r="I57" s="91"/>
      <c r="J57" s="92"/>
      <c r="K57" s="92"/>
      <c r="L57" s="93"/>
    </row>
    <row r="58" spans="2:12" x14ac:dyDescent="0.25">
      <c r="B58" s="90" t="str">
        <f>IF(C58="","",+COUNTA($C$7:C58))</f>
        <v/>
      </c>
      <c r="C58" s="91"/>
      <c r="D58" s="91"/>
      <c r="E58" s="91"/>
      <c r="F58" s="91"/>
      <c r="G58" s="91"/>
      <c r="H58" s="91"/>
      <c r="I58" s="91"/>
      <c r="J58" s="92"/>
      <c r="K58" s="92"/>
      <c r="L58" s="93"/>
    </row>
    <row r="59" spans="2:12" x14ac:dyDescent="0.25">
      <c r="B59" s="90" t="str">
        <f>IF(C59="","",+COUNTA($C$7:C59))</f>
        <v/>
      </c>
      <c r="C59" s="91"/>
      <c r="D59" s="91"/>
      <c r="E59" s="91"/>
      <c r="F59" s="91"/>
      <c r="G59" s="91"/>
      <c r="H59" s="91"/>
      <c r="I59" s="91"/>
      <c r="J59" s="92"/>
      <c r="K59" s="92"/>
      <c r="L59" s="93"/>
    </row>
    <row r="60" spans="2:12" x14ac:dyDescent="0.25">
      <c r="B60" s="90" t="str">
        <f>IF(C60="","",+COUNTA($C$7:C60))</f>
        <v/>
      </c>
      <c r="C60" s="91"/>
      <c r="D60" s="91"/>
      <c r="E60" s="91"/>
      <c r="F60" s="91"/>
      <c r="G60" s="91"/>
      <c r="H60" s="91"/>
      <c r="I60" s="91"/>
      <c r="J60" s="92"/>
      <c r="K60" s="92"/>
      <c r="L60" s="93"/>
    </row>
    <row r="61" spans="2:12" x14ac:dyDescent="0.25">
      <c r="B61" s="90" t="str">
        <f>IF(C61="","",+COUNTA($C$7:C61))</f>
        <v/>
      </c>
      <c r="C61" s="91"/>
      <c r="D61" s="91"/>
      <c r="E61" s="91"/>
      <c r="F61" s="91"/>
      <c r="G61" s="91"/>
      <c r="H61" s="91"/>
      <c r="I61" s="91"/>
      <c r="J61" s="92"/>
      <c r="K61" s="92"/>
      <c r="L61" s="93"/>
    </row>
    <row r="62" spans="2:12" x14ac:dyDescent="0.25">
      <c r="B62" s="90" t="str">
        <f>IF(C62="","",+COUNTA($C$7:C62))</f>
        <v/>
      </c>
      <c r="C62" s="91"/>
      <c r="D62" s="91"/>
      <c r="E62" s="91"/>
      <c r="F62" s="91"/>
      <c r="G62" s="91"/>
      <c r="H62" s="91"/>
      <c r="I62" s="91"/>
      <c r="J62" s="92"/>
      <c r="K62" s="92"/>
      <c r="L62" s="93"/>
    </row>
    <row r="63" spans="2:12" x14ac:dyDescent="0.25">
      <c r="B63" s="90" t="str">
        <f>IF(C63="","",+COUNTA($C$7:C63))</f>
        <v/>
      </c>
      <c r="C63" s="91"/>
      <c r="D63" s="91"/>
      <c r="E63" s="91"/>
      <c r="F63" s="91"/>
      <c r="G63" s="91"/>
      <c r="H63" s="91"/>
      <c r="I63" s="91"/>
      <c r="J63" s="92"/>
      <c r="K63" s="92"/>
      <c r="L63" s="93"/>
    </row>
    <row r="64" spans="2:12" x14ac:dyDescent="0.25">
      <c r="B64" s="90" t="str">
        <f>IF(C64="","",+COUNTA($C$7:C64))</f>
        <v/>
      </c>
      <c r="C64" s="91"/>
      <c r="D64" s="91"/>
      <c r="E64" s="91"/>
      <c r="F64" s="91"/>
      <c r="G64" s="91"/>
      <c r="H64" s="91"/>
      <c r="I64" s="91"/>
      <c r="J64" s="92"/>
      <c r="K64" s="92"/>
      <c r="L64" s="93"/>
    </row>
    <row r="65" spans="2:12" x14ac:dyDescent="0.25">
      <c r="B65" s="90" t="str">
        <f>IF(C65="","",+COUNTA($C$7:C65))</f>
        <v/>
      </c>
      <c r="C65" s="91"/>
      <c r="D65" s="91"/>
      <c r="E65" s="91"/>
      <c r="F65" s="91"/>
      <c r="G65" s="91"/>
      <c r="H65" s="91"/>
      <c r="I65" s="91"/>
      <c r="J65" s="92"/>
      <c r="K65" s="92"/>
      <c r="L65" s="93"/>
    </row>
    <row r="66" spans="2:12" x14ac:dyDescent="0.25">
      <c r="B66" s="90" t="str">
        <f>IF(C66="","",+COUNTA($C$7:C66))</f>
        <v/>
      </c>
      <c r="C66" s="91"/>
      <c r="D66" s="91"/>
      <c r="E66" s="91"/>
      <c r="F66" s="91"/>
      <c r="G66" s="91"/>
      <c r="H66" s="91"/>
      <c r="I66" s="91"/>
      <c r="J66" s="92"/>
      <c r="K66" s="92"/>
      <c r="L66" s="93"/>
    </row>
    <row r="67" spans="2:12" x14ac:dyDescent="0.25">
      <c r="B67" s="90" t="str">
        <f>IF(C67="","",+COUNTA($C$7:C67))</f>
        <v/>
      </c>
      <c r="C67" s="91"/>
      <c r="D67" s="91"/>
      <c r="E67" s="91"/>
      <c r="F67" s="91"/>
      <c r="G67" s="91"/>
      <c r="H67" s="91"/>
      <c r="I67" s="91"/>
      <c r="J67" s="92"/>
      <c r="K67" s="92"/>
      <c r="L67" s="93"/>
    </row>
    <row r="68" spans="2:12" x14ac:dyDescent="0.25">
      <c r="B68" s="90" t="str">
        <f>IF(C68="","",+COUNTA($C$7:C68))</f>
        <v/>
      </c>
      <c r="C68" s="91"/>
      <c r="D68" s="91"/>
      <c r="E68" s="91"/>
      <c r="F68" s="91"/>
      <c r="G68" s="91"/>
      <c r="H68" s="91"/>
      <c r="I68" s="91"/>
      <c r="J68" s="92"/>
      <c r="K68" s="92"/>
      <c r="L68" s="93"/>
    </row>
    <row r="69" spans="2:12" x14ac:dyDescent="0.25">
      <c r="B69" s="90" t="str">
        <f>IF(C69="","",+COUNTA($C$7:C69))</f>
        <v/>
      </c>
      <c r="C69" s="91"/>
      <c r="D69" s="91"/>
      <c r="E69" s="91"/>
      <c r="F69" s="91"/>
      <c r="G69" s="91"/>
      <c r="H69" s="91"/>
      <c r="I69" s="91"/>
      <c r="J69" s="92"/>
      <c r="K69" s="92"/>
      <c r="L69" s="93"/>
    </row>
    <row r="70" spans="2:12" x14ac:dyDescent="0.25">
      <c r="B70" s="90" t="str">
        <f>IF(C70="","",+COUNTA($C$7:C70))</f>
        <v/>
      </c>
      <c r="C70" s="91"/>
      <c r="D70" s="91"/>
      <c r="E70" s="91"/>
      <c r="F70" s="91"/>
      <c r="G70" s="91"/>
      <c r="H70" s="91"/>
      <c r="I70" s="91"/>
      <c r="J70" s="92"/>
      <c r="K70" s="92"/>
      <c r="L70" s="93"/>
    </row>
    <row r="71" spans="2:12" x14ac:dyDescent="0.25">
      <c r="B71" s="90" t="str">
        <f>IF(C71="","",+COUNTA($C$7:C71))</f>
        <v/>
      </c>
      <c r="C71" s="91"/>
      <c r="D71" s="91"/>
      <c r="E71" s="91"/>
      <c r="F71" s="91"/>
      <c r="G71" s="91"/>
      <c r="H71" s="91"/>
      <c r="I71" s="91"/>
      <c r="J71" s="92"/>
      <c r="K71" s="92"/>
      <c r="L71" s="93"/>
    </row>
    <row r="72" spans="2:12" x14ac:dyDescent="0.25">
      <c r="B72" s="90" t="str">
        <f>IF(C72="","",+COUNTA($C$7:C72))</f>
        <v/>
      </c>
      <c r="C72" s="91"/>
      <c r="D72" s="91"/>
      <c r="E72" s="91"/>
      <c r="F72" s="91"/>
      <c r="G72" s="91"/>
      <c r="H72" s="91"/>
      <c r="I72" s="91"/>
      <c r="J72" s="92"/>
      <c r="K72" s="92"/>
      <c r="L72" s="93"/>
    </row>
    <row r="73" spans="2:12" x14ac:dyDescent="0.25">
      <c r="B73" s="90" t="str">
        <f>IF(C73="","",+COUNTA($C$7:C73))</f>
        <v/>
      </c>
      <c r="C73" s="91"/>
      <c r="D73" s="91"/>
      <c r="E73" s="91"/>
      <c r="F73" s="91"/>
      <c r="G73" s="91"/>
      <c r="H73" s="91"/>
      <c r="I73" s="91"/>
      <c r="J73" s="92"/>
      <c r="K73" s="92"/>
      <c r="L73" s="93"/>
    </row>
    <row r="74" spans="2:12" x14ac:dyDescent="0.25">
      <c r="B74" s="90" t="str">
        <f>IF(C74="","",+COUNTA($C$7:C74))</f>
        <v/>
      </c>
      <c r="C74" s="91"/>
      <c r="D74" s="91"/>
      <c r="E74" s="91"/>
      <c r="F74" s="91"/>
      <c r="G74" s="91"/>
      <c r="H74" s="91"/>
      <c r="I74" s="91"/>
      <c r="J74" s="92"/>
      <c r="K74" s="92"/>
      <c r="L74" s="93"/>
    </row>
    <row r="75" spans="2:12" x14ac:dyDescent="0.25">
      <c r="B75" s="90" t="str">
        <f>IF(C75="","",+COUNTA($C$7:C75))</f>
        <v/>
      </c>
      <c r="C75" s="91"/>
      <c r="D75" s="91"/>
      <c r="E75" s="91"/>
      <c r="F75" s="91"/>
      <c r="G75" s="91"/>
      <c r="H75" s="91"/>
      <c r="I75" s="91"/>
      <c r="J75" s="92"/>
      <c r="K75" s="92"/>
      <c r="L75" s="93"/>
    </row>
    <row r="76" spans="2:12" x14ac:dyDescent="0.25">
      <c r="B76" s="90" t="str">
        <f>IF(C76="","",+COUNTA($C$7:C76))</f>
        <v/>
      </c>
      <c r="C76" s="91"/>
      <c r="D76" s="91"/>
      <c r="E76" s="91"/>
      <c r="F76" s="91"/>
      <c r="G76" s="91"/>
      <c r="H76" s="91"/>
      <c r="I76" s="91"/>
      <c r="J76" s="92"/>
      <c r="K76" s="92"/>
      <c r="L76" s="93"/>
    </row>
    <row r="77" spans="2:12" x14ac:dyDescent="0.25">
      <c r="B77" s="90" t="str">
        <f>IF(C77="","",+COUNTA($C$7:C77))</f>
        <v/>
      </c>
      <c r="C77" s="91"/>
      <c r="D77" s="91"/>
      <c r="E77" s="91"/>
      <c r="F77" s="91"/>
      <c r="G77" s="91"/>
      <c r="H77" s="91"/>
      <c r="I77" s="91"/>
      <c r="J77" s="92"/>
      <c r="K77" s="92"/>
      <c r="L77" s="93"/>
    </row>
    <row r="78" spans="2:12" x14ac:dyDescent="0.25">
      <c r="B78" s="90" t="str">
        <f>IF(C78="","",+COUNTA($C$7:C78))</f>
        <v/>
      </c>
      <c r="C78" s="91"/>
      <c r="D78" s="91"/>
      <c r="E78" s="91"/>
      <c r="F78" s="91"/>
      <c r="G78" s="91"/>
      <c r="H78" s="91"/>
      <c r="I78" s="91"/>
      <c r="J78" s="92"/>
      <c r="K78" s="92"/>
      <c r="L78" s="93"/>
    </row>
    <row r="79" spans="2:12" x14ac:dyDescent="0.25">
      <c r="B79" s="90" t="str">
        <f>IF(C79="","",+COUNTA($C$7:C79))</f>
        <v/>
      </c>
      <c r="C79" s="91"/>
      <c r="D79" s="91"/>
      <c r="E79" s="91"/>
      <c r="F79" s="91"/>
      <c r="G79" s="91"/>
      <c r="H79" s="91"/>
      <c r="I79" s="91"/>
      <c r="J79" s="92"/>
      <c r="K79" s="92"/>
      <c r="L79" s="93"/>
    </row>
    <row r="80" spans="2:12" x14ac:dyDescent="0.25">
      <c r="B80" s="90" t="str">
        <f>IF(C80="","",+COUNTA($C$7:C80))</f>
        <v/>
      </c>
      <c r="C80" s="91"/>
      <c r="D80" s="91"/>
      <c r="E80" s="91"/>
      <c r="F80" s="91"/>
      <c r="G80" s="91"/>
      <c r="H80" s="91"/>
      <c r="I80" s="91"/>
      <c r="J80" s="92"/>
      <c r="K80" s="92"/>
      <c r="L80" s="93"/>
    </row>
    <row r="81" spans="2:12" x14ac:dyDescent="0.25">
      <c r="B81" s="90" t="str">
        <f>IF(C81="","",+COUNTA($C$7:C81))</f>
        <v/>
      </c>
      <c r="C81" s="94"/>
      <c r="D81" s="94"/>
      <c r="E81" s="94"/>
      <c r="F81" s="94"/>
      <c r="G81" s="91"/>
      <c r="H81" s="91"/>
      <c r="I81" s="91"/>
      <c r="J81" s="92"/>
      <c r="K81" s="92"/>
      <c r="L81" s="93"/>
    </row>
    <row r="82" spans="2:12" x14ac:dyDescent="0.25">
      <c r="B82" s="90" t="str">
        <f>IF(C82="","",+COUNTA($C$7:C82))</f>
        <v/>
      </c>
      <c r="C82" s="94"/>
      <c r="D82" s="94"/>
      <c r="E82" s="94"/>
      <c r="F82" s="94"/>
      <c r="G82" s="91"/>
      <c r="H82" s="91"/>
      <c r="I82" s="91"/>
      <c r="J82" s="92"/>
      <c r="K82" s="92"/>
      <c r="L82" s="93"/>
    </row>
    <row r="83" spans="2:12" x14ac:dyDescent="0.25">
      <c r="B83" s="90" t="str">
        <f>IF(C83="","",+COUNTA($C$7:C83))</f>
        <v/>
      </c>
      <c r="C83" s="94"/>
      <c r="D83" s="94"/>
      <c r="E83" s="94"/>
      <c r="F83" s="94"/>
      <c r="G83" s="91"/>
      <c r="H83" s="91"/>
      <c r="I83" s="91"/>
      <c r="J83" s="92"/>
      <c r="K83" s="92"/>
      <c r="L83" s="93"/>
    </row>
    <row r="84" spans="2:12" x14ac:dyDescent="0.25">
      <c r="B84" s="90" t="str">
        <f>IF(C84="","",+COUNTA($C$7:C84))</f>
        <v/>
      </c>
      <c r="C84" s="94"/>
      <c r="D84" s="94"/>
      <c r="E84" s="94"/>
      <c r="F84" s="94"/>
      <c r="G84" s="91"/>
      <c r="H84" s="91"/>
      <c r="I84" s="91"/>
      <c r="J84" s="92"/>
      <c r="K84" s="92"/>
      <c r="L84" s="93"/>
    </row>
    <row r="85" spans="2:12" x14ac:dyDescent="0.25">
      <c r="B85" s="90" t="str">
        <f>IF(C85="","",+COUNTA($C$7:C85))</f>
        <v/>
      </c>
      <c r="C85" s="94"/>
      <c r="D85" s="94"/>
      <c r="E85" s="94"/>
      <c r="F85" s="94"/>
      <c r="G85" s="91"/>
      <c r="H85" s="91"/>
      <c r="I85" s="91"/>
      <c r="J85" s="92"/>
      <c r="K85" s="92"/>
      <c r="L85" s="93"/>
    </row>
    <row r="86" spans="2:12" x14ac:dyDescent="0.25">
      <c r="B86" s="90" t="str">
        <f>IF(C86="","",+COUNTA($C$7:C86))</f>
        <v/>
      </c>
      <c r="C86" s="94"/>
      <c r="D86" s="94"/>
      <c r="E86" s="94"/>
      <c r="F86" s="94"/>
      <c r="G86" s="91"/>
      <c r="H86" s="91"/>
      <c r="I86" s="91"/>
      <c r="J86" s="92"/>
      <c r="K86" s="92"/>
      <c r="L86" s="93"/>
    </row>
    <row r="87" spans="2:12" x14ac:dyDescent="0.25">
      <c r="B87" s="90" t="str">
        <f>IF(C87="","",+COUNTA($C$7:C87))</f>
        <v/>
      </c>
      <c r="C87" s="94"/>
      <c r="D87" s="94"/>
      <c r="E87" s="94"/>
      <c r="F87" s="94"/>
      <c r="G87" s="91"/>
      <c r="H87" s="91"/>
      <c r="I87" s="91"/>
      <c r="J87" s="92"/>
      <c r="K87" s="92"/>
      <c r="L87" s="93"/>
    </row>
    <row r="88" spans="2:12" x14ac:dyDescent="0.25">
      <c r="B88" s="90" t="str">
        <f>IF(C88="","",+COUNTA($C$7:C88))</f>
        <v/>
      </c>
      <c r="C88" s="94"/>
      <c r="D88" s="94"/>
      <c r="E88" s="94"/>
      <c r="F88" s="94"/>
      <c r="G88" s="91"/>
      <c r="H88" s="91"/>
      <c r="I88" s="91"/>
      <c r="J88" s="92"/>
      <c r="K88" s="92"/>
      <c r="L88" s="93"/>
    </row>
    <row r="89" spans="2:12" x14ac:dyDescent="0.25">
      <c r="B89" s="90" t="str">
        <f>IF(C89="","",+COUNTA($C$7:C89))</f>
        <v/>
      </c>
      <c r="C89" s="94"/>
      <c r="D89" s="94"/>
      <c r="E89" s="94"/>
      <c r="F89" s="94"/>
      <c r="G89" s="91"/>
      <c r="H89" s="91"/>
      <c r="I89" s="91"/>
      <c r="J89" s="92"/>
      <c r="K89" s="92"/>
      <c r="L89" s="93"/>
    </row>
    <row r="90" spans="2:12" x14ac:dyDescent="0.25">
      <c r="B90" s="90" t="str">
        <f>IF(C90="","",+COUNTA($C$7:C90))</f>
        <v/>
      </c>
      <c r="C90" s="94"/>
      <c r="D90" s="94"/>
      <c r="E90" s="94"/>
      <c r="F90" s="94"/>
      <c r="G90" s="91"/>
      <c r="H90" s="91"/>
      <c r="I90" s="91"/>
      <c r="J90" s="92"/>
      <c r="K90" s="92"/>
      <c r="L90" s="93"/>
    </row>
    <row r="91" spans="2:12" x14ac:dyDescent="0.25">
      <c r="B91" s="90" t="str">
        <f>IF(C91="","",+COUNTA($C$7:C91))</f>
        <v/>
      </c>
      <c r="C91" s="94"/>
      <c r="D91" s="94"/>
      <c r="E91" s="94"/>
      <c r="F91" s="94"/>
      <c r="G91" s="91"/>
      <c r="H91" s="91"/>
      <c r="I91" s="91"/>
      <c r="J91" s="92"/>
      <c r="K91" s="92"/>
      <c r="L91" s="93"/>
    </row>
    <row r="92" spans="2:12" x14ac:dyDescent="0.25">
      <c r="B92" s="90" t="str">
        <f>IF(C92="","",+COUNTA($C$7:C92))</f>
        <v/>
      </c>
      <c r="C92" s="94"/>
      <c r="D92" s="94"/>
      <c r="E92" s="94"/>
      <c r="F92" s="94"/>
      <c r="G92" s="91"/>
      <c r="H92" s="91"/>
      <c r="I92" s="91"/>
      <c r="J92" s="92"/>
      <c r="K92" s="92"/>
      <c r="L92" s="93"/>
    </row>
    <row r="93" spans="2:12" x14ac:dyDescent="0.25">
      <c r="B93" s="90" t="str">
        <f>IF(C93="","",+COUNTA($C$7:C93))</f>
        <v/>
      </c>
      <c r="C93" s="94"/>
      <c r="D93" s="94"/>
      <c r="E93" s="94"/>
      <c r="F93" s="94"/>
      <c r="G93" s="91"/>
      <c r="H93" s="91"/>
      <c r="I93" s="91"/>
      <c r="J93" s="92"/>
      <c r="K93" s="92"/>
      <c r="L93" s="93"/>
    </row>
    <row r="94" spans="2:12" x14ac:dyDescent="0.25">
      <c r="B94" s="90" t="str">
        <f>IF(C94="","",+COUNTA($C$7:C94))</f>
        <v/>
      </c>
      <c r="C94" s="94"/>
      <c r="D94" s="94"/>
      <c r="E94" s="94"/>
      <c r="F94" s="94"/>
      <c r="G94" s="91"/>
      <c r="H94" s="91"/>
      <c r="I94" s="91"/>
      <c r="J94" s="92"/>
      <c r="K94" s="92"/>
      <c r="L94" s="93"/>
    </row>
    <row r="95" spans="2:12" x14ac:dyDescent="0.25">
      <c r="B95" s="90" t="str">
        <f>IF(C95="","",+COUNTA($C$7:C95))</f>
        <v/>
      </c>
      <c r="C95" s="94"/>
      <c r="D95" s="94"/>
      <c r="E95" s="94"/>
      <c r="F95" s="94"/>
      <c r="G95" s="91"/>
      <c r="H95" s="91"/>
      <c r="I95" s="91"/>
      <c r="J95" s="92"/>
      <c r="K95" s="92"/>
      <c r="L95" s="93"/>
    </row>
    <row r="96" spans="2:12" x14ac:dyDescent="0.25">
      <c r="B96" s="90" t="str">
        <f>IF(C96="","",+COUNTA($C$7:C96))</f>
        <v/>
      </c>
      <c r="C96" s="94"/>
      <c r="D96" s="94"/>
      <c r="E96" s="94"/>
      <c r="F96" s="94"/>
      <c r="G96" s="91"/>
      <c r="H96" s="91"/>
      <c r="I96" s="91"/>
      <c r="J96" s="92"/>
      <c r="K96" s="92"/>
      <c r="L96" s="93"/>
    </row>
    <row r="97" spans="2:12" x14ac:dyDescent="0.25">
      <c r="B97" s="90" t="str">
        <f>IF(C97="","",+COUNTA($C$7:C97))</f>
        <v/>
      </c>
      <c r="C97" s="94"/>
      <c r="D97" s="94"/>
      <c r="E97" s="94"/>
      <c r="F97" s="94"/>
      <c r="G97" s="91"/>
      <c r="H97" s="91"/>
      <c r="I97" s="91"/>
      <c r="J97" s="92"/>
      <c r="K97" s="92"/>
      <c r="L97" s="93"/>
    </row>
    <row r="98" spans="2:12" x14ac:dyDescent="0.25">
      <c r="B98" s="90" t="str">
        <f>IF(C98="","",+COUNTA($C$7:C98))</f>
        <v/>
      </c>
      <c r="C98" s="94"/>
      <c r="D98" s="94"/>
      <c r="E98" s="94"/>
      <c r="F98" s="94"/>
      <c r="G98" s="91"/>
      <c r="H98" s="91"/>
      <c r="I98" s="91"/>
      <c r="J98" s="92"/>
      <c r="K98" s="92"/>
      <c r="L98" s="93"/>
    </row>
    <row r="99" spans="2:12" x14ac:dyDescent="0.25">
      <c r="B99" s="90" t="str">
        <f>IF(C99="","",+COUNTA($C$7:C99))</f>
        <v/>
      </c>
      <c r="C99" s="94"/>
      <c r="D99" s="94"/>
      <c r="E99" s="94"/>
      <c r="F99" s="94"/>
      <c r="G99" s="91"/>
      <c r="H99" s="91"/>
      <c r="I99" s="91"/>
      <c r="J99" s="92"/>
      <c r="K99" s="92"/>
      <c r="L99" s="93"/>
    </row>
    <row r="100" spans="2:12" x14ac:dyDescent="0.25">
      <c r="B100" s="90" t="str">
        <f>IF(C100="","",+COUNTA($C$7:C100))</f>
        <v/>
      </c>
      <c r="C100" s="94"/>
      <c r="D100" s="94"/>
      <c r="E100" s="94"/>
      <c r="F100" s="94"/>
      <c r="G100" s="91"/>
      <c r="H100" s="91"/>
      <c r="I100" s="91"/>
      <c r="J100" s="92"/>
      <c r="K100" s="92"/>
      <c r="L100" s="93"/>
    </row>
    <row r="101" spans="2:12" x14ac:dyDescent="0.25">
      <c r="B101" s="90" t="str">
        <f>IF(C101="","",+COUNTA($C$7:C101))</f>
        <v/>
      </c>
      <c r="C101" s="94"/>
      <c r="D101" s="94"/>
      <c r="E101" s="94"/>
      <c r="F101" s="94"/>
      <c r="G101" s="91"/>
      <c r="H101" s="91"/>
      <c r="I101" s="91"/>
      <c r="J101" s="92"/>
      <c r="K101" s="92"/>
      <c r="L101" s="93"/>
    </row>
    <row r="102" spans="2:12" x14ac:dyDescent="0.25">
      <c r="B102" s="90" t="str">
        <f>IF(C102="","",+COUNTA($C$7:C102))</f>
        <v/>
      </c>
      <c r="C102" s="94"/>
      <c r="D102" s="94"/>
      <c r="E102" s="94"/>
      <c r="F102" s="94"/>
      <c r="G102" s="91"/>
      <c r="H102" s="91"/>
      <c r="I102" s="91"/>
      <c r="J102" s="92"/>
      <c r="K102" s="92"/>
      <c r="L102" s="93"/>
    </row>
    <row r="103" spans="2:12" x14ac:dyDescent="0.25">
      <c r="B103" s="90" t="str">
        <f>IF(C103="","",+COUNTA($C$7:C103))</f>
        <v/>
      </c>
      <c r="C103" s="94"/>
      <c r="D103" s="94"/>
      <c r="E103" s="94"/>
      <c r="F103" s="94"/>
      <c r="G103" s="91"/>
      <c r="H103" s="91"/>
      <c r="I103" s="91"/>
      <c r="J103" s="92"/>
      <c r="K103" s="92"/>
      <c r="L103" s="93"/>
    </row>
    <row r="104" spans="2:12" x14ac:dyDescent="0.25">
      <c r="B104" s="90" t="str">
        <f>IF(C104="","",+COUNTA($C$7:C104))</f>
        <v/>
      </c>
      <c r="C104" s="94"/>
      <c r="D104" s="94"/>
      <c r="E104" s="94"/>
      <c r="F104" s="94"/>
      <c r="G104" s="91"/>
      <c r="H104" s="91"/>
      <c r="I104" s="91"/>
      <c r="J104" s="92"/>
      <c r="K104" s="92"/>
      <c r="L104" s="93"/>
    </row>
    <row r="105" spans="2:12" x14ac:dyDescent="0.25">
      <c r="B105" s="90" t="str">
        <f>IF(C105="","",+COUNTA($C$7:C105))</f>
        <v/>
      </c>
      <c r="C105" s="94"/>
      <c r="D105" s="94"/>
      <c r="E105" s="94"/>
      <c r="F105" s="94"/>
      <c r="G105" s="91"/>
      <c r="H105" s="91"/>
      <c r="I105" s="91"/>
      <c r="J105" s="92"/>
      <c r="K105" s="92"/>
      <c r="L105" s="93"/>
    </row>
    <row r="106" spans="2:12" x14ac:dyDescent="0.25">
      <c r="B106" s="90" t="str">
        <f>IF(C106="","",+COUNTA($C$7:C106))</f>
        <v/>
      </c>
      <c r="C106" s="94"/>
      <c r="D106" s="94"/>
      <c r="E106" s="94"/>
      <c r="F106" s="94"/>
      <c r="G106" s="91"/>
      <c r="H106" s="91"/>
      <c r="I106" s="91"/>
      <c r="J106" s="92"/>
      <c r="K106" s="92"/>
      <c r="L106" s="93"/>
    </row>
    <row r="107" spans="2:12" x14ac:dyDescent="0.25">
      <c r="B107" s="90" t="str">
        <f>IF(C107="","",+COUNTA($C$7:C107))</f>
        <v/>
      </c>
      <c r="C107" s="94"/>
      <c r="D107" s="94"/>
      <c r="E107" s="94"/>
      <c r="F107" s="94"/>
      <c r="G107" s="91"/>
      <c r="H107" s="91"/>
      <c r="I107" s="91"/>
      <c r="J107" s="92"/>
      <c r="K107" s="92"/>
      <c r="L107" s="93"/>
    </row>
    <row r="108" spans="2:12" x14ac:dyDescent="0.25">
      <c r="B108" s="90" t="str">
        <f>IF(C108="","",+COUNTA($C$7:C108))</f>
        <v/>
      </c>
      <c r="C108" s="94"/>
      <c r="D108" s="94"/>
      <c r="E108" s="94"/>
      <c r="F108" s="94"/>
      <c r="G108" s="91"/>
      <c r="H108" s="91"/>
      <c r="I108" s="91"/>
      <c r="J108" s="92"/>
      <c r="K108" s="92"/>
      <c r="L108" s="93"/>
    </row>
    <row r="109" spans="2:12" x14ac:dyDescent="0.25">
      <c r="B109" s="90" t="str">
        <f>IF(C109="","",+COUNTA($C$7:C109))</f>
        <v/>
      </c>
      <c r="C109" s="94"/>
      <c r="D109" s="94"/>
      <c r="E109" s="94"/>
      <c r="F109" s="94"/>
      <c r="G109" s="91"/>
      <c r="H109" s="91"/>
      <c r="I109" s="91"/>
      <c r="J109" s="92"/>
      <c r="K109" s="92"/>
      <c r="L109" s="93"/>
    </row>
    <row r="110" spans="2:12" x14ac:dyDescent="0.25">
      <c r="B110" s="90" t="str">
        <f>IF(C110="","",+COUNTA($C$7:C110))</f>
        <v/>
      </c>
      <c r="C110" s="94"/>
      <c r="D110" s="94"/>
      <c r="E110" s="94"/>
      <c r="F110" s="94"/>
      <c r="G110" s="91"/>
      <c r="H110" s="91"/>
      <c r="I110" s="91"/>
      <c r="J110" s="92"/>
      <c r="K110" s="92"/>
      <c r="L110" s="93"/>
    </row>
    <row r="111" spans="2:12" x14ac:dyDescent="0.25">
      <c r="B111" s="90" t="str">
        <f>IF(C111="","",+COUNTA($C$7:C111))</f>
        <v/>
      </c>
      <c r="C111" s="94"/>
      <c r="D111" s="94"/>
      <c r="E111" s="94"/>
      <c r="F111" s="94"/>
      <c r="G111" s="91"/>
      <c r="H111" s="91"/>
      <c r="I111" s="91"/>
      <c r="J111" s="92"/>
      <c r="K111" s="92"/>
      <c r="L111" s="93"/>
    </row>
    <row r="112" spans="2:12" x14ac:dyDescent="0.25">
      <c r="B112" s="90" t="str">
        <f>IF(C112="","",+COUNTA($C$7:C112))</f>
        <v/>
      </c>
      <c r="C112" s="94"/>
      <c r="D112" s="94"/>
      <c r="E112" s="94"/>
      <c r="F112" s="94"/>
      <c r="G112" s="91"/>
      <c r="H112" s="91"/>
      <c r="I112" s="91"/>
      <c r="J112" s="92"/>
      <c r="K112" s="92"/>
      <c r="L112" s="93"/>
    </row>
    <row r="113" spans="2:12" x14ac:dyDescent="0.25">
      <c r="B113" s="90" t="str">
        <f>IF(C113="","",+COUNTA($C$7:C113))</f>
        <v/>
      </c>
      <c r="C113" s="94"/>
      <c r="D113" s="94"/>
      <c r="E113" s="94"/>
      <c r="F113" s="94"/>
      <c r="G113" s="91"/>
      <c r="H113" s="91"/>
      <c r="I113" s="91"/>
      <c r="J113" s="92"/>
      <c r="K113" s="92"/>
      <c r="L113" s="93"/>
    </row>
    <row r="114" spans="2:12" x14ac:dyDescent="0.25">
      <c r="B114" s="90" t="str">
        <f>IF(C114="","",+COUNTA($C$7:C114))</f>
        <v/>
      </c>
      <c r="C114" s="94"/>
      <c r="D114" s="94"/>
      <c r="E114" s="94"/>
      <c r="F114" s="94"/>
      <c r="G114" s="91"/>
      <c r="H114" s="91"/>
      <c r="I114" s="91"/>
      <c r="J114" s="92"/>
      <c r="K114" s="92"/>
      <c r="L114" s="93"/>
    </row>
    <row r="115" spans="2:12" x14ac:dyDescent="0.25">
      <c r="B115" s="90" t="str">
        <f>IF(C115="","",+COUNTA($C$7:C115))</f>
        <v/>
      </c>
      <c r="C115" s="94"/>
      <c r="D115" s="94"/>
      <c r="E115" s="94"/>
      <c r="F115" s="94"/>
      <c r="G115" s="91"/>
      <c r="H115" s="91"/>
      <c r="I115" s="91"/>
      <c r="J115" s="92"/>
      <c r="K115" s="92"/>
      <c r="L115" s="93"/>
    </row>
    <row r="116" spans="2:12" x14ac:dyDescent="0.25">
      <c r="B116" s="90" t="str">
        <f>IF(C116="","",+COUNTA($C$7:C116))</f>
        <v/>
      </c>
      <c r="C116" s="94"/>
      <c r="D116" s="94"/>
      <c r="E116" s="94"/>
      <c r="F116" s="94"/>
      <c r="G116" s="91"/>
      <c r="H116" s="91"/>
      <c r="I116" s="91"/>
      <c r="J116" s="92"/>
      <c r="K116" s="92"/>
      <c r="L116" s="93"/>
    </row>
    <row r="117" spans="2:12" x14ac:dyDescent="0.25">
      <c r="B117" s="90" t="str">
        <f>IF(C117="","",+COUNTA($C$7:C117))</f>
        <v/>
      </c>
      <c r="C117" s="94"/>
      <c r="D117" s="94"/>
      <c r="E117" s="94"/>
      <c r="F117" s="94"/>
      <c r="G117" s="91"/>
      <c r="H117" s="91"/>
      <c r="I117" s="91"/>
      <c r="J117" s="92"/>
      <c r="K117" s="92"/>
      <c r="L117" s="93"/>
    </row>
    <row r="118" spans="2:12" x14ac:dyDescent="0.25">
      <c r="B118" s="90" t="str">
        <f>IF(C118="","",+COUNTA($C$7:C118))</f>
        <v/>
      </c>
      <c r="C118" s="94"/>
      <c r="D118" s="94"/>
      <c r="E118" s="94"/>
      <c r="F118" s="94"/>
      <c r="G118" s="91"/>
      <c r="H118" s="91"/>
      <c r="I118" s="91"/>
      <c r="J118" s="92"/>
      <c r="K118" s="92"/>
      <c r="L118" s="93"/>
    </row>
    <row r="119" spans="2:12" x14ac:dyDescent="0.25">
      <c r="B119" s="90" t="str">
        <f>IF(C119="","",+COUNTA($C$7:C119))</f>
        <v/>
      </c>
      <c r="C119" s="94"/>
      <c r="D119" s="94"/>
      <c r="E119" s="94"/>
      <c r="F119" s="94"/>
      <c r="G119" s="91"/>
      <c r="H119" s="91"/>
      <c r="I119" s="91"/>
      <c r="J119" s="92"/>
      <c r="K119" s="92"/>
      <c r="L119" s="93"/>
    </row>
    <row r="120" spans="2:12" x14ac:dyDescent="0.25">
      <c r="B120" s="90" t="str">
        <f>IF(C120="","",+COUNTA($C$7:C120))</f>
        <v/>
      </c>
      <c r="C120" s="94"/>
      <c r="D120" s="94"/>
      <c r="E120" s="94"/>
      <c r="F120" s="94"/>
      <c r="G120" s="91"/>
      <c r="H120" s="91"/>
      <c r="I120" s="91"/>
      <c r="J120" s="92"/>
      <c r="K120" s="92"/>
      <c r="L120" s="93"/>
    </row>
    <row r="121" spans="2:12" x14ac:dyDescent="0.25">
      <c r="B121" s="90" t="str">
        <f>IF(C121="","",+COUNTA($C$7:C121))</f>
        <v/>
      </c>
      <c r="C121" s="94"/>
      <c r="D121" s="94"/>
      <c r="E121" s="94"/>
      <c r="F121" s="94"/>
      <c r="G121" s="91"/>
      <c r="H121" s="91"/>
      <c r="I121" s="91"/>
      <c r="J121" s="92"/>
      <c r="K121" s="92"/>
      <c r="L121" s="93"/>
    </row>
    <row r="122" spans="2:12" x14ac:dyDescent="0.25">
      <c r="B122" s="90" t="str">
        <f>IF(C122="","",+COUNTA($C$7:C122))</f>
        <v/>
      </c>
      <c r="C122" s="94"/>
      <c r="D122" s="94"/>
      <c r="E122" s="94"/>
      <c r="F122" s="94"/>
      <c r="G122" s="91"/>
      <c r="H122" s="91"/>
      <c r="I122" s="91"/>
      <c r="J122" s="92"/>
      <c r="K122" s="92"/>
      <c r="L122" s="93"/>
    </row>
    <row r="123" spans="2:12" x14ac:dyDescent="0.25">
      <c r="B123" s="90" t="str">
        <f>IF(C123="","",+COUNTA($C$7:C123))</f>
        <v/>
      </c>
      <c r="C123" s="94"/>
      <c r="D123" s="94"/>
      <c r="E123" s="94"/>
      <c r="F123" s="94"/>
      <c r="G123" s="91"/>
      <c r="H123" s="91"/>
      <c r="I123" s="91"/>
      <c r="J123" s="92"/>
      <c r="K123" s="92"/>
      <c r="L123" s="93"/>
    </row>
    <row r="124" spans="2:12" x14ac:dyDescent="0.25">
      <c r="B124" s="90" t="str">
        <f>IF(C124="","",+COUNTA($C$7:C124))</f>
        <v/>
      </c>
      <c r="C124" s="94"/>
      <c r="D124" s="94"/>
      <c r="E124" s="94"/>
      <c r="F124" s="94"/>
      <c r="G124" s="91"/>
      <c r="H124" s="91"/>
      <c r="I124" s="91"/>
      <c r="J124" s="92"/>
      <c r="K124" s="92"/>
      <c r="L124" s="93"/>
    </row>
    <row r="125" spans="2:12" x14ac:dyDescent="0.25">
      <c r="B125" s="90" t="str">
        <f>IF(C125="","",+COUNTA($C$7:C125))</f>
        <v/>
      </c>
      <c r="C125" s="94"/>
      <c r="D125" s="94"/>
      <c r="E125" s="94"/>
      <c r="F125" s="94"/>
      <c r="G125" s="91"/>
      <c r="H125" s="91"/>
      <c r="I125" s="91"/>
      <c r="J125" s="92"/>
      <c r="K125" s="92"/>
      <c r="L125" s="93"/>
    </row>
    <row r="126" spans="2:12" x14ac:dyDescent="0.25">
      <c r="B126" s="90" t="str">
        <f>IF(C126="","",+COUNTA($C$7:C126))</f>
        <v/>
      </c>
      <c r="C126" s="94"/>
      <c r="D126" s="94"/>
      <c r="E126" s="94"/>
      <c r="F126" s="94"/>
      <c r="G126" s="91"/>
      <c r="H126" s="91"/>
      <c r="I126" s="91"/>
      <c r="J126" s="92"/>
      <c r="K126" s="92"/>
      <c r="L126" s="93"/>
    </row>
    <row r="127" spans="2:12" x14ac:dyDescent="0.25">
      <c r="B127" s="90" t="str">
        <f>IF(C127="","",+COUNTA($C$7:C127))</f>
        <v/>
      </c>
      <c r="C127" s="94"/>
      <c r="D127" s="94"/>
      <c r="E127" s="94"/>
      <c r="F127" s="94"/>
      <c r="G127" s="91"/>
      <c r="H127" s="91"/>
      <c r="I127" s="91"/>
      <c r="J127" s="92"/>
      <c r="K127" s="92"/>
      <c r="L127" s="93"/>
    </row>
    <row r="128" spans="2:12" x14ac:dyDescent="0.25">
      <c r="B128" s="90" t="str">
        <f>IF(C128="","",+COUNTA($C$7:C128))</f>
        <v/>
      </c>
      <c r="C128" s="94"/>
      <c r="D128" s="94"/>
      <c r="E128" s="94"/>
      <c r="F128" s="94"/>
      <c r="G128" s="91"/>
      <c r="H128" s="91"/>
      <c r="I128" s="91"/>
      <c r="J128" s="92"/>
      <c r="K128" s="92"/>
      <c r="L128" s="93"/>
    </row>
    <row r="129" spans="2:12" x14ac:dyDescent="0.25">
      <c r="B129" s="90" t="str">
        <f>IF(C129="","",+COUNTA($C$7:C129))</f>
        <v/>
      </c>
      <c r="C129" s="94"/>
      <c r="D129" s="94"/>
      <c r="E129" s="94"/>
      <c r="F129" s="94"/>
      <c r="G129" s="91"/>
      <c r="H129" s="91"/>
      <c r="I129" s="91"/>
      <c r="J129" s="92"/>
      <c r="K129" s="92"/>
      <c r="L129" s="93"/>
    </row>
    <row r="130" spans="2:12" x14ac:dyDescent="0.25">
      <c r="B130" s="90" t="str">
        <f>IF(C130="","",+COUNTA($C$7:C130))</f>
        <v/>
      </c>
      <c r="C130" s="94"/>
      <c r="D130" s="94"/>
      <c r="E130" s="94"/>
      <c r="F130" s="94"/>
      <c r="G130" s="91"/>
      <c r="H130" s="91"/>
      <c r="I130" s="91"/>
      <c r="J130" s="92"/>
      <c r="K130" s="92"/>
      <c r="L130" s="93"/>
    </row>
    <row r="131" spans="2:12" x14ac:dyDescent="0.25">
      <c r="B131" s="90" t="str">
        <f>IF(C131="","",+COUNTA($C$7:C131))</f>
        <v/>
      </c>
      <c r="C131" s="94"/>
      <c r="D131" s="94"/>
      <c r="E131" s="94"/>
      <c r="F131" s="94"/>
      <c r="G131" s="91"/>
      <c r="H131" s="91"/>
      <c r="I131" s="91"/>
      <c r="J131" s="92"/>
      <c r="K131" s="92"/>
      <c r="L131" s="93"/>
    </row>
    <row r="132" spans="2:12" x14ac:dyDescent="0.25">
      <c r="B132" s="90" t="str">
        <f>IF(C132="","",+COUNTA($C$7:C132))</f>
        <v/>
      </c>
      <c r="C132" s="94"/>
      <c r="D132" s="94"/>
      <c r="E132" s="94"/>
      <c r="F132" s="94"/>
      <c r="G132" s="91"/>
      <c r="H132" s="91"/>
      <c r="I132" s="91"/>
      <c r="J132" s="92"/>
      <c r="K132" s="92"/>
      <c r="L132" s="93"/>
    </row>
    <row r="133" spans="2:12" x14ac:dyDescent="0.25">
      <c r="B133" s="90" t="str">
        <f>IF(C133="","",+COUNTA($C$7:C133))</f>
        <v/>
      </c>
      <c r="C133" s="94"/>
      <c r="D133" s="94"/>
      <c r="E133" s="94"/>
      <c r="F133" s="94"/>
      <c r="G133" s="91"/>
      <c r="H133" s="91"/>
      <c r="I133" s="91"/>
      <c r="J133" s="92"/>
      <c r="K133" s="92"/>
      <c r="L133" s="93"/>
    </row>
    <row r="134" spans="2:12" x14ac:dyDescent="0.25">
      <c r="B134" s="90" t="str">
        <f>IF(C134="","",+COUNTA($C$7:C134))</f>
        <v/>
      </c>
      <c r="C134" s="94"/>
      <c r="D134" s="94"/>
      <c r="E134" s="94"/>
      <c r="F134" s="94"/>
      <c r="G134" s="91"/>
      <c r="H134" s="91"/>
      <c r="I134" s="91"/>
      <c r="J134" s="92"/>
      <c r="K134" s="92"/>
      <c r="L134" s="93"/>
    </row>
    <row r="135" spans="2:12" x14ac:dyDescent="0.25">
      <c r="B135" s="90" t="str">
        <f>IF(C135="","",+COUNTA($C$7:C135))</f>
        <v/>
      </c>
      <c r="C135" s="94"/>
      <c r="D135" s="94"/>
      <c r="E135" s="94"/>
      <c r="F135" s="94"/>
      <c r="G135" s="91"/>
      <c r="H135" s="91"/>
      <c r="I135" s="91"/>
      <c r="J135" s="92"/>
      <c r="K135" s="92"/>
      <c r="L135" s="93"/>
    </row>
    <row r="136" spans="2:12" x14ac:dyDescent="0.25">
      <c r="B136" s="90" t="str">
        <f>IF(C136="","",+COUNTA($C$7:C136))</f>
        <v/>
      </c>
      <c r="C136" s="94"/>
      <c r="D136" s="94"/>
      <c r="E136" s="94"/>
      <c r="F136" s="94"/>
      <c r="G136" s="91"/>
      <c r="H136" s="91"/>
      <c r="I136" s="91"/>
      <c r="J136" s="92"/>
      <c r="K136" s="92"/>
      <c r="L136" s="93"/>
    </row>
    <row r="137" spans="2:12" x14ac:dyDescent="0.25">
      <c r="B137" s="90" t="str">
        <f>IF(C137="","",+COUNTA($C$7:C137))</f>
        <v/>
      </c>
      <c r="C137" s="94"/>
      <c r="D137" s="94"/>
      <c r="E137" s="94"/>
      <c r="F137" s="94"/>
      <c r="G137" s="91"/>
      <c r="H137" s="91"/>
      <c r="I137" s="91"/>
      <c r="J137" s="92"/>
      <c r="K137" s="92"/>
      <c r="L137" s="93"/>
    </row>
    <row r="138" spans="2:12" x14ac:dyDescent="0.25">
      <c r="B138" s="90" t="str">
        <f>IF(C138="","",+COUNTA($C$7:C138))</f>
        <v/>
      </c>
      <c r="C138" s="94"/>
      <c r="D138" s="94"/>
      <c r="E138" s="94"/>
      <c r="F138" s="94"/>
      <c r="G138" s="91"/>
      <c r="H138" s="91"/>
      <c r="I138" s="91"/>
      <c r="J138" s="92"/>
      <c r="K138" s="92"/>
      <c r="L138" s="93"/>
    </row>
    <row r="139" spans="2:12" x14ac:dyDescent="0.25">
      <c r="B139" s="90" t="str">
        <f>IF(C139="","",+COUNTA($C$7:C139))</f>
        <v/>
      </c>
      <c r="C139" s="94"/>
      <c r="D139" s="94"/>
      <c r="E139" s="94"/>
      <c r="F139" s="94"/>
      <c r="G139" s="91"/>
      <c r="H139" s="91"/>
      <c r="I139" s="91"/>
      <c r="J139" s="92"/>
      <c r="K139" s="92"/>
      <c r="L139" s="93"/>
    </row>
    <row r="140" spans="2:12" x14ac:dyDescent="0.25">
      <c r="B140" s="90" t="str">
        <f>IF(C140="","",+COUNTA($C$7:C140))</f>
        <v/>
      </c>
      <c r="C140" s="94"/>
      <c r="D140" s="94"/>
      <c r="E140" s="94"/>
      <c r="F140" s="94"/>
      <c r="G140" s="91"/>
      <c r="H140" s="91"/>
      <c r="I140" s="91"/>
      <c r="J140" s="92"/>
      <c r="K140" s="92"/>
      <c r="L140" s="93"/>
    </row>
    <row r="141" spans="2:12" x14ac:dyDescent="0.25">
      <c r="B141" s="90" t="str">
        <f>IF(C141="","",+COUNTA($C$7:C141))</f>
        <v/>
      </c>
      <c r="C141" s="94"/>
      <c r="D141" s="94"/>
      <c r="E141" s="94"/>
      <c r="F141" s="94"/>
      <c r="G141" s="91"/>
      <c r="H141" s="91"/>
      <c r="I141" s="91"/>
      <c r="J141" s="92"/>
      <c r="K141" s="92"/>
      <c r="L141" s="93"/>
    </row>
    <row r="142" spans="2:12" x14ac:dyDescent="0.25">
      <c r="B142" s="90" t="str">
        <f>IF(C142="","",+COUNTA($C$7:C142))</f>
        <v/>
      </c>
      <c r="C142" s="94"/>
      <c r="D142" s="94"/>
      <c r="E142" s="94"/>
      <c r="F142" s="94"/>
      <c r="G142" s="91"/>
      <c r="H142" s="91"/>
      <c r="I142" s="91"/>
      <c r="J142" s="92"/>
      <c r="K142" s="92"/>
      <c r="L142" s="93"/>
    </row>
    <row r="143" spans="2:12" x14ac:dyDescent="0.25">
      <c r="B143" s="90" t="str">
        <f>IF(C143="","",+COUNTA($C$7:C143))</f>
        <v/>
      </c>
      <c r="C143" s="94"/>
      <c r="D143" s="94"/>
      <c r="E143" s="94"/>
      <c r="F143" s="94"/>
      <c r="G143" s="91"/>
      <c r="H143" s="91"/>
      <c r="I143" s="91"/>
      <c r="J143" s="92"/>
      <c r="K143" s="92"/>
      <c r="L143" s="93"/>
    </row>
    <row r="144" spans="2:12" x14ac:dyDescent="0.25">
      <c r="B144" s="90" t="str">
        <f>IF(C144="","",+COUNTA($C$7:C144))</f>
        <v/>
      </c>
      <c r="C144" s="94"/>
      <c r="D144" s="94"/>
      <c r="E144" s="94"/>
      <c r="F144" s="94"/>
      <c r="G144" s="91"/>
      <c r="H144" s="91"/>
      <c r="I144" s="91"/>
      <c r="J144" s="92"/>
      <c r="K144" s="92"/>
      <c r="L144" s="93"/>
    </row>
    <row r="145" spans="2:12" x14ac:dyDescent="0.25">
      <c r="B145" s="90" t="str">
        <f>IF(C145="","",+COUNTA($C$7:C145))</f>
        <v/>
      </c>
      <c r="C145" s="94"/>
      <c r="D145" s="94"/>
      <c r="E145" s="94"/>
      <c r="F145" s="94"/>
      <c r="G145" s="91"/>
      <c r="H145" s="91"/>
      <c r="I145" s="91"/>
      <c r="J145" s="92"/>
      <c r="K145" s="92"/>
      <c r="L145" s="93"/>
    </row>
    <row r="146" spans="2:12" x14ac:dyDescent="0.25">
      <c r="B146" s="90" t="str">
        <f>IF(C146="","",+COUNTA($C$7:C146))</f>
        <v/>
      </c>
      <c r="C146" s="94"/>
      <c r="D146" s="94"/>
      <c r="E146" s="94"/>
      <c r="F146" s="94"/>
      <c r="G146" s="91"/>
      <c r="H146" s="91"/>
      <c r="I146" s="91"/>
      <c r="J146" s="92"/>
      <c r="K146" s="92"/>
      <c r="L146" s="93"/>
    </row>
    <row r="147" spans="2:12" x14ac:dyDescent="0.25">
      <c r="B147" s="90" t="str">
        <f>IF(C147="","",+COUNTA($C$7:C147))</f>
        <v/>
      </c>
      <c r="C147" s="94"/>
      <c r="D147" s="94"/>
      <c r="E147" s="94"/>
      <c r="F147" s="94"/>
      <c r="G147" s="91"/>
      <c r="H147" s="91"/>
      <c r="I147" s="91"/>
      <c r="J147" s="92"/>
      <c r="K147" s="92"/>
      <c r="L147" s="93"/>
    </row>
    <row r="148" spans="2:12" x14ac:dyDescent="0.25">
      <c r="B148" s="90" t="str">
        <f>IF(C148="","",+COUNTA($C$7:C148))</f>
        <v/>
      </c>
      <c r="C148" s="94"/>
      <c r="D148" s="94"/>
      <c r="E148" s="94"/>
      <c r="F148" s="94"/>
      <c r="G148" s="91"/>
      <c r="H148" s="91"/>
      <c r="I148" s="91"/>
      <c r="J148" s="92"/>
      <c r="K148" s="92"/>
      <c r="L148" s="93"/>
    </row>
    <row r="149" spans="2:12" x14ac:dyDescent="0.25">
      <c r="B149" s="90" t="str">
        <f>IF(C149="","",+COUNTA($C$7:C149))</f>
        <v/>
      </c>
      <c r="C149" s="94"/>
      <c r="D149" s="94"/>
      <c r="E149" s="94"/>
      <c r="F149" s="94"/>
      <c r="G149" s="91"/>
      <c r="H149" s="91"/>
      <c r="I149" s="91"/>
      <c r="J149" s="92"/>
      <c r="K149" s="92"/>
      <c r="L149" s="93"/>
    </row>
    <row r="150" spans="2:12" x14ac:dyDescent="0.25">
      <c r="B150" s="90" t="str">
        <f>IF(C150="","",+COUNTA($C$7:C150))</f>
        <v/>
      </c>
      <c r="C150" s="94"/>
      <c r="D150" s="94"/>
      <c r="E150" s="94"/>
      <c r="F150" s="94"/>
      <c r="G150" s="91"/>
      <c r="H150" s="91"/>
      <c r="I150" s="91"/>
      <c r="J150" s="92"/>
      <c r="K150" s="92"/>
      <c r="L150" s="93"/>
    </row>
    <row r="151" spans="2:12" x14ac:dyDescent="0.25">
      <c r="B151" s="90" t="str">
        <f>IF(C151="","",+COUNTA($C$7:C151))</f>
        <v/>
      </c>
      <c r="C151" s="94"/>
      <c r="D151" s="94"/>
      <c r="E151" s="94"/>
      <c r="F151" s="94"/>
      <c r="G151" s="91"/>
      <c r="H151" s="91"/>
      <c r="I151" s="91"/>
      <c r="J151" s="92"/>
      <c r="K151" s="92"/>
      <c r="L151" s="93"/>
    </row>
    <row r="152" spans="2:12" x14ac:dyDescent="0.25">
      <c r="B152" s="90" t="str">
        <f>IF(C152="","",+COUNTA($C$7:C152))</f>
        <v/>
      </c>
      <c r="C152" s="94"/>
      <c r="D152" s="94"/>
      <c r="E152" s="94"/>
      <c r="F152" s="94"/>
      <c r="G152" s="91"/>
      <c r="H152" s="91"/>
      <c r="I152" s="91"/>
      <c r="J152" s="92"/>
      <c r="K152" s="92"/>
      <c r="L152" s="93"/>
    </row>
    <row r="153" spans="2:12" x14ac:dyDescent="0.25">
      <c r="B153" s="90" t="str">
        <f>IF(C153="","",+COUNTA($C$7:C153))</f>
        <v/>
      </c>
      <c r="C153" s="94"/>
      <c r="D153" s="94"/>
      <c r="E153" s="94"/>
      <c r="F153" s="94"/>
      <c r="G153" s="91"/>
      <c r="H153" s="91"/>
      <c r="I153" s="91"/>
      <c r="J153" s="92"/>
      <c r="K153" s="92"/>
      <c r="L153" s="93"/>
    </row>
    <row r="154" spans="2:12" x14ac:dyDescent="0.25">
      <c r="B154" s="90" t="str">
        <f>IF(C154="","",+COUNTA($C$7:C154))</f>
        <v/>
      </c>
      <c r="C154" s="94"/>
      <c r="D154" s="94"/>
      <c r="E154" s="94"/>
      <c r="F154" s="94"/>
      <c r="G154" s="91"/>
      <c r="H154" s="91"/>
      <c r="I154" s="91"/>
      <c r="J154" s="92"/>
      <c r="K154" s="92"/>
      <c r="L154" s="93"/>
    </row>
    <row r="155" spans="2:12" x14ac:dyDescent="0.25">
      <c r="B155" s="90" t="str">
        <f>IF(C155="","",+COUNTA($C$7:C155))</f>
        <v/>
      </c>
      <c r="C155" s="94"/>
      <c r="D155" s="94"/>
      <c r="E155" s="94"/>
      <c r="F155" s="94"/>
      <c r="G155" s="91"/>
      <c r="H155" s="91"/>
      <c r="I155" s="91"/>
      <c r="J155" s="92"/>
      <c r="K155" s="92"/>
      <c r="L155" s="93"/>
    </row>
    <row r="156" spans="2:12" x14ac:dyDescent="0.25">
      <c r="B156" s="90" t="str">
        <f>IF(C156="","",+COUNTA($C$7:C156))</f>
        <v/>
      </c>
      <c r="C156" s="94"/>
      <c r="D156" s="94"/>
      <c r="E156" s="94"/>
      <c r="F156" s="94"/>
      <c r="G156" s="91"/>
      <c r="H156" s="91"/>
      <c r="I156" s="91"/>
      <c r="J156" s="92"/>
      <c r="K156" s="92"/>
      <c r="L156" s="93"/>
    </row>
    <row r="157" spans="2:12" x14ac:dyDescent="0.25">
      <c r="B157" s="90" t="str">
        <f>IF(C157="","",+COUNTA($C$7:C157))</f>
        <v/>
      </c>
      <c r="C157" s="94"/>
      <c r="D157" s="94"/>
      <c r="E157" s="94"/>
      <c r="F157" s="94"/>
      <c r="G157" s="91"/>
      <c r="H157" s="91"/>
      <c r="I157" s="91"/>
      <c r="J157" s="92"/>
      <c r="K157" s="92"/>
      <c r="L157" s="93"/>
    </row>
    <row r="158" spans="2:12" x14ac:dyDescent="0.25">
      <c r="B158" s="90" t="str">
        <f>IF(C158="","",+COUNTA($C$7:C158))</f>
        <v/>
      </c>
      <c r="C158" s="94"/>
      <c r="D158" s="94"/>
      <c r="E158" s="94"/>
      <c r="F158" s="94"/>
      <c r="G158" s="91"/>
      <c r="H158" s="91"/>
      <c r="I158" s="91"/>
      <c r="J158" s="92"/>
      <c r="K158" s="92"/>
      <c r="L158" s="93"/>
    </row>
    <row r="159" spans="2:12" x14ac:dyDescent="0.25">
      <c r="B159" s="90" t="str">
        <f>IF(C159="","",+COUNTA($C$7:C159))</f>
        <v/>
      </c>
      <c r="C159" s="94"/>
      <c r="D159" s="94"/>
      <c r="E159" s="94"/>
      <c r="F159" s="94"/>
      <c r="G159" s="91"/>
      <c r="H159" s="91"/>
      <c r="I159" s="91"/>
      <c r="J159" s="92"/>
      <c r="K159" s="92"/>
      <c r="L159" s="93"/>
    </row>
    <row r="160" spans="2:12" x14ac:dyDescent="0.25">
      <c r="B160" s="90" t="str">
        <f>IF(C160="","",+COUNTA($C$7:C160))</f>
        <v/>
      </c>
      <c r="C160" s="94"/>
      <c r="D160" s="94"/>
      <c r="E160" s="94"/>
      <c r="F160" s="94"/>
      <c r="G160" s="91"/>
      <c r="H160" s="91"/>
      <c r="I160" s="91"/>
      <c r="J160" s="92"/>
      <c r="K160" s="92"/>
      <c r="L160" s="93"/>
    </row>
    <row r="161" spans="2:12" x14ac:dyDescent="0.25">
      <c r="B161" s="90" t="str">
        <f>IF(C161="","",+COUNTA($C$7:C161))</f>
        <v/>
      </c>
      <c r="C161" s="94"/>
      <c r="D161" s="94"/>
      <c r="E161" s="94"/>
      <c r="F161" s="94"/>
      <c r="G161" s="91"/>
      <c r="H161" s="91"/>
      <c r="I161" s="91"/>
      <c r="J161" s="92"/>
      <c r="K161" s="92"/>
      <c r="L161" s="93"/>
    </row>
    <row r="162" spans="2:12" x14ac:dyDescent="0.25">
      <c r="B162" s="90" t="str">
        <f>IF(C162="","",+COUNTA($C$7:C162))</f>
        <v/>
      </c>
      <c r="C162" s="94"/>
      <c r="D162" s="94"/>
      <c r="E162" s="94"/>
      <c r="F162" s="94"/>
      <c r="G162" s="91"/>
      <c r="H162" s="91"/>
      <c r="I162" s="91"/>
      <c r="J162" s="92"/>
      <c r="K162" s="92"/>
      <c r="L162" s="93"/>
    </row>
    <row r="163" spans="2:12" x14ac:dyDescent="0.25">
      <c r="B163" s="90" t="str">
        <f>IF(C163="","",+COUNTA($C$7:C163))</f>
        <v/>
      </c>
      <c r="C163" s="94"/>
      <c r="D163" s="94"/>
      <c r="E163" s="94"/>
      <c r="F163" s="94"/>
      <c r="G163" s="91"/>
      <c r="H163" s="91"/>
      <c r="I163" s="91"/>
      <c r="J163" s="92"/>
      <c r="K163" s="92"/>
      <c r="L163" s="93"/>
    </row>
    <row r="164" spans="2:12" x14ac:dyDescent="0.25">
      <c r="B164" s="90" t="str">
        <f>IF(C164="","",+COUNTA($C$7:C164))</f>
        <v/>
      </c>
      <c r="C164" s="94"/>
      <c r="D164" s="94"/>
      <c r="E164" s="94"/>
      <c r="F164" s="94"/>
      <c r="G164" s="91"/>
      <c r="H164" s="91"/>
      <c r="I164" s="91"/>
      <c r="J164" s="92"/>
      <c r="K164" s="92"/>
      <c r="L164" s="93"/>
    </row>
    <row r="165" spans="2:12" x14ac:dyDescent="0.25">
      <c r="B165" s="90" t="str">
        <f>IF(C165="","",+COUNTA($C$7:C165))</f>
        <v/>
      </c>
      <c r="C165" s="94"/>
      <c r="D165" s="94"/>
      <c r="E165" s="94"/>
      <c r="F165" s="94"/>
      <c r="G165" s="91"/>
      <c r="H165" s="91"/>
      <c r="I165" s="91"/>
      <c r="J165" s="92"/>
      <c r="K165" s="92"/>
      <c r="L165" s="93"/>
    </row>
    <row r="166" spans="2:12" x14ac:dyDescent="0.25">
      <c r="B166" s="90" t="str">
        <f>IF(C166="","",+COUNTA($C$7:C166))</f>
        <v/>
      </c>
      <c r="C166" s="94"/>
      <c r="D166" s="94"/>
      <c r="E166" s="94"/>
      <c r="F166" s="94"/>
      <c r="G166" s="91"/>
      <c r="H166" s="91"/>
      <c r="I166" s="91"/>
      <c r="J166" s="92"/>
      <c r="K166" s="92"/>
      <c r="L166" s="93"/>
    </row>
    <row r="167" spans="2:12" x14ac:dyDescent="0.25">
      <c r="B167" s="90" t="str">
        <f>IF(C167="","",+COUNTA($C$7:C167))</f>
        <v/>
      </c>
      <c r="C167" s="94"/>
      <c r="D167" s="94"/>
      <c r="E167" s="94"/>
      <c r="F167" s="94"/>
      <c r="G167" s="91"/>
      <c r="H167" s="91"/>
      <c r="I167" s="91"/>
      <c r="J167" s="92"/>
      <c r="K167" s="92"/>
      <c r="L167" s="93"/>
    </row>
    <row r="168" spans="2:12" x14ac:dyDescent="0.25">
      <c r="B168" s="90" t="str">
        <f>IF(C168="","",+COUNTA($C$7:C168))</f>
        <v/>
      </c>
      <c r="C168" s="94"/>
      <c r="D168" s="94"/>
      <c r="E168" s="94"/>
      <c r="F168" s="94"/>
      <c r="G168" s="91"/>
      <c r="H168" s="91"/>
      <c r="I168" s="91"/>
      <c r="J168" s="92"/>
      <c r="K168" s="92"/>
      <c r="L168" s="93"/>
    </row>
    <row r="169" spans="2:12" x14ac:dyDescent="0.25">
      <c r="B169" s="90" t="str">
        <f>IF(C169="","",+COUNTA($C$7:C169))</f>
        <v/>
      </c>
      <c r="C169" s="94"/>
      <c r="D169" s="94"/>
      <c r="E169" s="94"/>
      <c r="F169" s="94"/>
      <c r="G169" s="91"/>
      <c r="H169" s="91"/>
      <c r="I169" s="91"/>
      <c r="J169" s="92"/>
      <c r="K169" s="92"/>
      <c r="L169" s="93"/>
    </row>
    <row r="170" spans="2:12" x14ac:dyDescent="0.25">
      <c r="B170" s="90" t="str">
        <f>IF(C170="","",+COUNTA($C$7:C170))</f>
        <v/>
      </c>
      <c r="C170" s="94"/>
      <c r="D170" s="94"/>
      <c r="E170" s="94"/>
      <c r="F170" s="94"/>
      <c r="G170" s="91"/>
      <c r="H170" s="91"/>
      <c r="I170" s="91"/>
      <c r="J170" s="92"/>
      <c r="K170" s="92"/>
      <c r="L170" s="93"/>
    </row>
    <row r="171" spans="2:12" x14ac:dyDescent="0.25">
      <c r="B171" s="90" t="str">
        <f>IF(C171="","",+COUNTA($C$7:C171))</f>
        <v/>
      </c>
      <c r="C171" s="94"/>
      <c r="D171" s="94"/>
      <c r="E171" s="94"/>
      <c r="F171" s="94"/>
      <c r="G171" s="91"/>
      <c r="H171" s="91"/>
      <c r="I171" s="91"/>
      <c r="J171" s="92"/>
      <c r="K171" s="92"/>
      <c r="L171" s="93"/>
    </row>
    <row r="172" spans="2:12" x14ac:dyDescent="0.25">
      <c r="B172" s="90" t="str">
        <f>IF(C172="","",+COUNTA($C$7:C172))</f>
        <v/>
      </c>
      <c r="C172" s="94"/>
      <c r="D172" s="94"/>
      <c r="E172" s="94"/>
      <c r="F172" s="94"/>
      <c r="G172" s="91"/>
      <c r="H172" s="91"/>
      <c r="I172" s="91"/>
      <c r="J172" s="92"/>
      <c r="K172" s="92"/>
      <c r="L172" s="93"/>
    </row>
    <row r="173" spans="2:12" x14ac:dyDescent="0.25">
      <c r="B173" s="90" t="str">
        <f>IF(C173="","",+COUNTA($C$7:C173))</f>
        <v/>
      </c>
      <c r="C173" s="94"/>
      <c r="D173" s="94"/>
      <c r="E173" s="94"/>
      <c r="F173" s="94"/>
      <c r="G173" s="91"/>
      <c r="H173" s="91"/>
      <c r="I173" s="91"/>
      <c r="J173" s="92"/>
      <c r="K173" s="92"/>
      <c r="L173" s="93"/>
    </row>
    <row r="174" spans="2:12" x14ac:dyDescent="0.25">
      <c r="B174" s="90" t="str">
        <f>IF(C174="","",+COUNTA($C$7:C174))</f>
        <v/>
      </c>
      <c r="C174" s="94"/>
      <c r="D174" s="94"/>
      <c r="E174" s="94"/>
      <c r="F174" s="94"/>
      <c r="G174" s="91"/>
      <c r="H174" s="91"/>
      <c r="I174" s="91"/>
      <c r="J174" s="92"/>
      <c r="K174" s="92"/>
      <c r="L174" s="93"/>
    </row>
    <row r="175" spans="2:12" x14ac:dyDescent="0.25">
      <c r="B175" s="90" t="str">
        <f>IF(C175="","",+COUNTA($C$7:C175))</f>
        <v/>
      </c>
      <c r="C175" s="94"/>
      <c r="D175" s="94"/>
      <c r="E175" s="94"/>
      <c r="F175" s="94"/>
      <c r="G175" s="91"/>
      <c r="H175" s="91"/>
      <c r="I175" s="91"/>
      <c r="J175" s="92"/>
      <c r="K175" s="92"/>
      <c r="L175" s="93"/>
    </row>
    <row r="176" spans="2:12" x14ac:dyDescent="0.25">
      <c r="B176" s="90" t="str">
        <f>IF(C176="","",+COUNTA($C$7:C176))</f>
        <v/>
      </c>
      <c r="C176" s="94"/>
      <c r="D176" s="94"/>
      <c r="E176" s="94"/>
      <c r="F176" s="94"/>
      <c r="G176" s="91"/>
      <c r="H176" s="91"/>
      <c r="I176" s="91"/>
      <c r="J176" s="92"/>
      <c r="K176" s="92"/>
      <c r="L176" s="93"/>
    </row>
    <row r="177" spans="2:12" x14ac:dyDescent="0.25">
      <c r="B177" s="90" t="str">
        <f>IF(C177="","",+COUNTA($C$7:C177))</f>
        <v/>
      </c>
      <c r="C177" s="94"/>
      <c r="D177" s="94"/>
      <c r="E177" s="94"/>
      <c r="F177" s="94"/>
      <c r="G177" s="91"/>
      <c r="H177" s="91"/>
      <c r="I177" s="91"/>
      <c r="J177" s="92"/>
      <c r="K177" s="92"/>
      <c r="L177" s="93"/>
    </row>
    <row r="178" spans="2:12" x14ac:dyDescent="0.25">
      <c r="B178" s="90" t="str">
        <f>IF(C178="","",+COUNTA($C$7:C178))</f>
        <v/>
      </c>
      <c r="C178" s="94"/>
      <c r="D178" s="94"/>
      <c r="E178" s="94"/>
      <c r="F178" s="94"/>
      <c r="G178" s="91"/>
      <c r="H178" s="91"/>
      <c r="I178" s="91"/>
      <c r="J178" s="92"/>
      <c r="K178" s="92"/>
      <c r="L178" s="93"/>
    </row>
    <row r="179" spans="2:12" x14ac:dyDescent="0.25">
      <c r="B179" s="90" t="str">
        <f>IF(C179="","",+COUNTA($C$7:C179))</f>
        <v/>
      </c>
      <c r="C179" s="94"/>
      <c r="D179" s="94"/>
      <c r="E179" s="94"/>
      <c r="F179" s="94"/>
      <c r="G179" s="91"/>
      <c r="H179" s="91"/>
      <c r="I179" s="91"/>
      <c r="J179" s="92"/>
      <c r="K179" s="92"/>
      <c r="L179" s="93"/>
    </row>
    <row r="180" spans="2:12" x14ac:dyDescent="0.25">
      <c r="B180" s="90" t="str">
        <f>IF(C180="","",+COUNTA($C$7:C180))</f>
        <v/>
      </c>
      <c r="C180" s="94"/>
      <c r="D180" s="94"/>
      <c r="E180" s="94"/>
      <c r="F180" s="94"/>
      <c r="G180" s="91"/>
      <c r="H180" s="91"/>
      <c r="I180" s="91"/>
      <c r="J180" s="92"/>
      <c r="K180" s="92"/>
      <c r="L180" s="93"/>
    </row>
    <row r="181" spans="2:12" x14ac:dyDescent="0.25">
      <c r="B181" s="90" t="str">
        <f>IF(C181="","",+COUNTA($C$7:C181))</f>
        <v/>
      </c>
      <c r="C181" s="94"/>
      <c r="D181" s="94"/>
      <c r="E181" s="94"/>
      <c r="F181" s="94"/>
      <c r="G181" s="91"/>
      <c r="H181" s="91"/>
      <c r="I181" s="91"/>
      <c r="J181" s="92"/>
      <c r="K181" s="92"/>
      <c r="L181" s="93"/>
    </row>
    <row r="182" spans="2:12" x14ac:dyDescent="0.25">
      <c r="B182" s="90" t="str">
        <f>IF(C182="","",+COUNTA($C$7:C182))</f>
        <v/>
      </c>
      <c r="C182" s="94"/>
      <c r="D182" s="94"/>
      <c r="E182" s="94"/>
      <c r="F182" s="94"/>
      <c r="G182" s="91"/>
      <c r="H182" s="91"/>
      <c r="I182" s="91"/>
      <c r="J182" s="92"/>
      <c r="K182" s="92"/>
      <c r="L182" s="93"/>
    </row>
    <row r="183" spans="2:12" x14ac:dyDescent="0.25">
      <c r="B183" s="90" t="str">
        <f>IF(C183="","",+COUNTA($C$7:C183))</f>
        <v/>
      </c>
      <c r="C183" s="94"/>
      <c r="D183" s="94"/>
      <c r="E183" s="94"/>
      <c r="F183" s="94"/>
      <c r="G183" s="91"/>
      <c r="H183" s="91"/>
      <c r="I183" s="91"/>
      <c r="J183" s="92"/>
      <c r="K183" s="92"/>
      <c r="L183" s="93"/>
    </row>
    <row r="184" spans="2:12" x14ac:dyDescent="0.25">
      <c r="B184" s="90" t="str">
        <f>IF(C184="","",+COUNTA($C$7:C184))</f>
        <v/>
      </c>
      <c r="C184" s="94"/>
      <c r="D184" s="94"/>
      <c r="E184" s="94"/>
      <c r="F184" s="94"/>
      <c r="G184" s="91"/>
      <c r="H184" s="91"/>
      <c r="I184" s="91"/>
      <c r="J184" s="92"/>
      <c r="K184" s="92"/>
      <c r="L184" s="93"/>
    </row>
    <row r="185" spans="2:12" x14ac:dyDescent="0.25">
      <c r="B185" s="90" t="str">
        <f>IF(C185="","",+COUNTA($C$7:C185))</f>
        <v/>
      </c>
      <c r="C185" s="94"/>
      <c r="D185" s="94"/>
      <c r="E185" s="94"/>
      <c r="F185" s="94"/>
      <c r="G185" s="91"/>
      <c r="H185" s="91"/>
      <c r="I185" s="91"/>
      <c r="J185" s="92"/>
      <c r="K185" s="92"/>
      <c r="L185" s="93"/>
    </row>
    <row r="186" spans="2:12" x14ac:dyDescent="0.25">
      <c r="B186" s="90" t="str">
        <f>IF(C186="","",+COUNTA($C$7:C186))</f>
        <v/>
      </c>
      <c r="C186" s="94"/>
      <c r="D186" s="94"/>
      <c r="E186" s="94"/>
      <c r="F186" s="94"/>
      <c r="G186" s="91"/>
      <c r="H186" s="91"/>
      <c r="I186" s="91"/>
      <c r="J186" s="92"/>
      <c r="K186" s="92"/>
      <c r="L186" s="93"/>
    </row>
    <row r="187" spans="2:12" x14ac:dyDescent="0.25">
      <c r="B187" s="90" t="str">
        <f>IF(C187="","",+COUNTA($C$7:C187))</f>
        <v/>
      </c>
      <c r="C187" s="94"/>
      <c r="D187" s="94"/>
      <c r="E187" s="94"/>
      <c r="F187" s="94"/>
      <c r="G187" s="91"/>
      <c r="H187" s="91"/>
      <c r="I187" s="91"/>
      <c r="J187" s="92"/>
      <c r="K187" s="92"/>
      <c r="L187" s="93"/>
    </row>
    <row r="188" spans="2:12" x14ac:dyDescent="0.25">
      <c r="B188" s="90" t="str">
        <f>IF(C188="","",+COUNTA($C$7:C188))</f>
        <v/>
      </c>
      <c r="C188" s="94"/>
      <c r="D188" s="94"/>
      <c r="E188" s="94"/>
      <c r="F188" s="94"/>
      <c r="G188" s="91"/>
      <c r="H188" s="91"/>
      <c r="I188" s="91"/>
      <c r="J188" s="92"/>
      <c r="K188" s="92"/>
      <c r="L188" s="93"/>
    </row>
    <row r="189" spans="2:12" x14ac:dyDescent="0.25">
      <c r="B189" s="90" t="str">
        <f>IF(C189="","",+COUNTA($C$7:C189))</f>
        <v/>
      </c>
      <c r="C189" s="94"/>
      <c r="D189" s="94"/>
      <c r="E189" s="94"/>
      <c r="F189" s="94"/>
      <c r="G189" s="91"/>
      <c r="H189" s="91"/>
      <c r="I189" s="91"/>
      <c r="J189" s="92"/>
      <c r="K189" s="92"/>
      <c r="L189" s="93"/>
    </row>
    <row r="190" spans="2:12" x14ac:dyDescent="0.25">
      <c r="B190" s="90" t="str">
        <f>IF(C190="","",+COUNTA($C$7:C190))</f>
        <v/>
      </c>
      <c r="C190" s="94"/>
      <c r="D190" s="94"/>
      <c r="E190" s="94"/>
      <c r="F190" s="94"/>
      <c r="G190" s="91"/>
      <c r="H190" s="91"/>
      <c r="I190" s="91"/>
      <c r="J190" s="92"/>
      <c r="K190" s="92"/>
      <c r="L190" s="93"/>
    </row>
    <row r="191" spans="2:12" x14ac:dyDescent="0.25">
      <c r="B191" s="90" t="str">
        <f>IF(C191="","",+COUNTA($C$7:C191))</f>
        <v/>
      </c>
      <c r="C191" s="94"/>
      <c r="D191" s="94"/>
      <c r="E191" s="94"/>
      <c r="F191" s="94"/>
      <c r="G191" s="91"/>
      <c r="H191" s="91"/>
      <c r="I191" s="91"/>
      <c r="J191" s="92"/>
      <c r="K191" s="92"/>
      <c r="L191" s="93"/>
    </row>
    <row r="192" spans="2:12" x14ac:dyDescent="0.25">
      <c r="B192" s="90" t="str">
        <f>IF(C192="","",+COUNTA($C$7:C192))</f>
        <v/>
      </c>
      <c r="C192" s="94"/>
      <c r="D192" s="94"/>
      <c r="E192" s="94"/>
      <c r="F192" s="94"/>
      <c r="G192" s="91"/>
      <c r="H192" s="91"/>
      <c r="I192" s="91"/>
      <c r="J192" s="92"/>
      <c r="K192" s="92"/>
      <c r="L192" s="93"/>
    </row>
    <row r="193" spans="2:12" x14ac:dyDescent="0.25">
      <c r="B193" s="90" t="str">
        <f>IF(C193="","",+COUNTA($C$7:C193))</f>
        <v/>
      </c>
      <c r="C193" s="94"/>
      <c r="D193" s="94"/>
      <c r="E193" s="94"/>
      <c r="F193" s="94"/>
      <c r="G193" s="91"/>
      <c r="H193" s="91"/>
      <c r="I193" s="91"/>
      <c r="J193" s="92"/>
      <c r="K193" s="92"/>
      <c r="L193" s="93"/>
    </row>
    <row r="194" spans="2:12" x14ac:dyDescent="0.25">
      <c r="B194" s="90" t="str">
        <f>IF(C194="","",+COUNTA($C$7:C194))</f>
        <v/>
      </c>
      <c r="C194" s="94"/>
      <c r="D194" s="94"/>
      <c r="E194" s="94"/>
      <c r="F194" s="94"/>
      <c r="G194" s="91"/>
      <c r="H194" s="91"/>
      <c r="I194" s="91"/>
      <c r="J194" s="92"/>
      <c r="K194" s="92"/>
      <c r="L194" s="93"/>
    </row>
    <row r="195" spans="2:12" x14ac:dyDescent="0.25">
      <c r="B195" s="90" t="str">
        <f>IF(C195="","",+COUNTA($C$7:C195))</f>
        <v/>
      </c>
      <c r="C195" s="94"/>
      <c r="D195" s="94"/>
      <c r="E195" s="94"/>
      <c r="F195" s="94"/>
      <c r="G195" s="91"/>
      <c r="H195" s="91"/>
      <c r="I195" s="91"/>
      <c r="J195" s="92"/>
      <c r="K195" s="92"/>
      <c r="L195" s="93"/>
    </row>
    <row r="196" spans="2:12" x14ac:dyDescent="0.25">
      <c r="B196" s="90" t="str">
        <f>IF(C196="","",+COUNTA($C$7:C196))</f>
        <v/>
      </c>
      <c r="C196" s="94"/>
      <c r="D196" s="94"/>
      <c r="E196" s="94"/>
      <c r="F196" s="94"/>
      <c r="G196" s="91"/>
      <c r="H196" s="91"/>
      <c r="I196" s="91"/>
      <c r="J196" s="92"/>
      <c r="K196" s="92"/>
      <c r="L196" s="93"/>
    </row>
    <row r="197" spans="2:12" x14ac:dyDescent="0.25">
      <c r="B197" s="90" t="str">
        <f>IF(C197="","",+COUNTA($C$7:C197))</f>
        <v/>
      </c>
      <c r="C197" s="94"/>
      <c r="D197" s="94"/>
      <c r="E197" s="94"/>
      <c r="F197" s="94"/>
      <c r="G197" s="91"/>
      <c r="H197" s="91"/>
      <c r="I197" s="91"/>
      <c r="J197" s="92"/>
      <c r="K197" s="92"/>
      <c r="L197" s="93"/>
    </row>
    <row r="198" spans="2:12" x14ac:dyDescent="0.25">
      <c r="B198" s="90" t="str">
        <f>IF(C198="","",+COUNTA($C$7:C198))</f>
        <v/>
      </c>
      <c r="C198" s="94"/>
      <c r="D198" s="94"/>
      <c r="E198" s="94"/>
      <c r="F198" s="94"/>
      <c r="G198" s="91"/>
      <c r="H198" s="91"/>
      <c r="I198" s="91"/>
      <c r="J198" s="92"/>
      <c r="K198" s="92"/>
      <c r="L198" s="93"/>
    </row>
    <row r="199" spans="2:12" x14ac:dyDescent="0.25">
      <c r="B199" s="90" t="str">
        <f>IF(C199="","",+COUNTA($C$7:C199))</f>
        <v/>
      </c>
      <c r="C199" s="94"/>
      <c r="D199" s="94"/>
      <c r="E199" s="94"/>
      <c r="F199" s="94"/>
      <c r="G199" s="91"/>
      <c r="H199" s="91"/>
      <c r="I199" s="91"/>
      <c r="J199" s="92"/>
      <c r="K199" s="92"/>
      <c r="L199" s="93"/>
    </row>
    <row r="200" spans="2:12" x14ac:dyDescent="0.25">
      <c r="B200" s="90" t="str">
        <f>IF(C200="","",+COUNTA($C$7:C200))</f>
        <v/>
      </c>
      <c r="C200" s="94"/>
      <c r="D200" s="94"/>
      <c r="E200" s="94"/>
      <c r="F200" s="94"/>
      <c r="G200" s="91"/>
      <c r="H200" s="91"/>
      <c r="I200" s="91"/>
      <c r="J200" s="92"/>
      <c r="K200" s="92"/>
      <c r="L200" s="93"/>
    </row>
    <row r="201" spans="2:12" x14ac:dyDescent="0.25">
      <c r="B201" s="90" t="str">
        <f>IF(C201="","",+COUNTA($C$7:C201))</f>
        <v/>
      </c>
      <c r="C201" s="94"/>
      <c r="D201" s="94"/>
      <c r="E201" s="94"/>
      <c r="F201" s="94"/>
      <c r="G201" s="91"/>
      <c r="H201" s="91"/>
      <c r="I201" s="91"/>
      <c r="J201" s="92"/>
      <c r="K201" s="92"/>
      <c r="L201" s="93"/>
    </row>
    <row r="202" spans="2:12" x14ac:dyDescent="0.25">
      <c r="B202" s="90" t="str">
        <f>IF(C202="","",+COUNTA($C$7:C202))</f>
        <v/>
      </c>
      <c r="C202" s="94"/>
      <c r="D202" s="94"/>
      <c r="E202" s="94"/>
      <c r="F202" s="94"/>
      <c r="G202" s="91"/>
      <c r="H202" s="91"/>
      <c r="I202" s="91"/>
      <c r="J202" s="92"/>
      <c r="K202" s="92"/>
      <c r="L202" s="93"/>
    </row>
    <row r="203" spans="2:12" x14ac:dyDescent="0.25">
      <c r="B203" s="90" t="str">
        <f>IF(C203="","",+COUNTA($C$7:C203))</f>
        <v/>
      </c>
      <c r="C203" s="94"/>
      <c r="D203" s="94"/>
      <c r="E203" s="94"/>
      <c r="F203" s="94"/>
      <c r="G203" s="91"/>
      <c r="H203" s="91"/>
      <c r="I203" s="91"/>
      <c r="J203" s="92"/>
      <c r="K203" s="92"/>
      <c r="L203" s="93"/>
    </row>
    <row r="204" spans="2:12" x14ac:dyDescent="0.25">
      <c r="B204" s="90" t="str">
        <f>IF(C204="","",+COUNTA($C$7:C204))</f>
        <v/>
      </c>
      <c r="C204" s="94"/>
      <c r="D204" s="94"/>
      <c r="E204" s="94"/>
      <c r="F204" s="94"/>
      <c r="G204" s="91"/>
      <c r="H204" s="91"/>
      <c r="I204" s="91"/>
      <c r="J204" s="92"/>
      <c r="K204" s="92"/>
      <c r="L204" s="93"/>
    </row>
    <row r="205" spans="2:12" x14ac:dyDescent="0.25">
      <c r="B205" s="90" t="str">
        <f>IF(C205="","",+COUNTA($C$7:C205))</f>
        <v/>
      </c>
      <c r="C205" s="94"/>
      <c r="D205" s="94"/>
      <c r="E205" s="94"/>
      <c r="F205" s="94"/>
      <c r="G205" s="91"/>
      <c r="H205" s="91"/>
      <c r="I205" s="91"/>
      <c r="J205" s="92"/>
      <c r="K205" s="92"/>
      <c r="L205" s="93"/>
    </row>
    <row r="206" spans="2:12" x14ac:dyDescent="0.25">
      <c r="B206" s="90" t="str">
        <f>IF(C206="","",+COUNTA($C$7:C206))</f>
        <v/>
      </c>
      <c r="C206" s="94"/>
      <c r="D206" s="94"/>
      <c r="E206" s="94"/>
      <c r="F206" s="94"/>
      <c r="G206" s="91"/>
      <c r="H206" s="91"/>
      <c r="I206" s="91"/>
      <c r="J206" s="92"/>
      <c r="K206" s="92"/>
      <c r="L206" s="93"/>
    </row>
    <row r="207" spans="2:12" x14ac:dyDescent="0.25">
      <c r="B207" s="90" t="str">
        <f>IF(C207="","",+COUNTA($C$7:C207))</f>
        <v/>
      </c>
      <c r="C207" s="94"/>
      <c r="D207" s="94"/>
      <c r="E207" s="94"/>
      <c r="F207" s="94"/>
      <c r="G207" s="91"/>
      <c r="H207" s="91"/>
      <c r="I207" s="91"/>
      <c r="J207" s="92"/>
      <c r="K207" s="92"/>
      <c r="L207" s="93"/>
    </row>
    <row r="208" spans="2:12" x14ac:dyDescent="0.25">
      <c r="B208" s="90" t="str">
        <f>IF(C208="","",+COUNTA($C$7:C208))</f>
        <v/>
      </c>
      <c r="C208" s="94"/>
      <c r="D208" s="94"/>
      <c r="E208" s="94"/>
      <c r="F208" s="94"/>
      <c r="G208" s="91"/>
      <c r="H208" s="91"/>
      <c r="I208" s="91"/>
      <c r="J208" s="92"/>
      <c r="K208" s="92"/>
      <c r="L208" s="93"/>
    </row>
    <row r="209" spans="2:12" x14ac:dyDescent="0.25">
      <c r="B209" s="90" t="str">
        <f>IF(C209="","",+COUNTA($C$7:C209))</f>
        <v/>
      </c>
      <c r="C209" s="94"/>
      <c r="D209" s="94"/>
      <c r="E209" s="94"/>
      <c r="F209" s="94"/>
      <c r="G209" s="91"/>
      <c r="H209" s="91"/>
      <c r="I209" s="91"/>
      <c r="J209" s="92"/>
      <c r="K209" s="92"/>
      <c r="L209" s="93"/>
    </row>
    <row r="210" spans="2:12" x14ac:dyDescent="0.25">
      <c r="B210" s="90" t="str">
        <f>IF(C210="","",+COUNTA($C$7:C210))</f>
        <v/>
      </c>
      <c r="C210" s="94"/>
      <c r="D210" s="94"/>
      <c r="E210" s="94"/>
      <c r="F210" s="94"/>
      <c r="G210" s="91"/>
      <c r="H210" s="91"/>
      <c r="I210" s="91"/>
      <c r="J210" s="92"/>
      <c r="K210" s="92"/>
      <c r="L210" s="93"/>
    </row>
    <row r="211" spans="2:12" x14ac:dyDescent="0.25">
      <c r="B211" s="90" t="str">
        <f>IF(C211="","",+COUNTA($C$7:C211))</f>
        <v/>
      </c>
      <c r="C211" s="94"/>
      <c r="D211" s="94"/>
      <c r="E211" s="94"/>
      <c r="F211" s="94"/>
      <c r="G211" s="91"/>
      <c r="H211" s="91"/>
      <c r="I211" s="91"/>
      <c r="J211" s="92"/>
      <c r="K211" s="92"/>
      <c r="L211" s="93"/>
    </row>
    <row r="212" spans="2:12" x14ac:dyDescent="0.25">
      <c r="B212" s="90" t="str">
        <f>IF(C212="","",+COUNTA($C$7:C212))</f>
        <v/>
      </c>
      <c r="C212" s="94"/>
      <c r="D212" s="94"/>
      <c r="E212" s="94"/>
      <c r="F212" s="94"/>
      <c r="G212" s="91"/>
      <c r="H212" s="91"/>
      <c r="I212" s="91"/>
      <c r="J212" s="92"/>
      <c r="K212" s="92"/>
      <c r="L212" s="93"/>
    </row>
    <row r="213" spans="2:12" x14ac:dyDescent="0.25">
      <c r="B213" s="90" t="str">
        <f>IF(C213="","",+COUNTA($C$7:C213))</f>
        <v/>
      </c>
      <c r="C213" s="94"/>
      <c r="D213" s="94"/>
      <c r="E213" s="94"/>
      <c r="F213" s="94"/>
      <c r="G213" s="91"/>
      <c r="H213" s="91"/>
      <c r="I213" s="91"/>
      <c r="J213" s="92"/>
      <c r="K213" s="92"/>
      <c r="L213" s="93"/>
    </row>
    <row r="214" spans="2:12" x14ac:dyDescent="0.25">
      <c r="B214" s="90" t="str">
        <f>IF(C214="","",+COUNTA($C$7:C214))</f>
        <v/>
      </c>
      <c r="C214" s="94"/>
      <c r="D214" s="94"/>
      <c r="E214" s="94"/>
      <c r="F214" s="94"/>
      <c r="G214" s="91"/>
      <c r="H214" s="91"/>
      <c r="I214" s="91"/>
      <c r="J214" s="92"/>
      <c r="K214" s="92"/>
      <c r="L214" s="93"/>
    </row>
    <row r="215" spans="2:12" x14ac:dyDescent="0.25">
      <c r="B215" s="90" t="str">
        <f>IF(C215="","",+COUNTA($C$7:C215))</f>
        <v/>
      </c>
      <c r="C215" s="94"/>
      <c r="D215" s="94"/>
      <c r="E215" s="94"/>
      <c r="F215" s="94"/>
      <c r="G215" s="91"/>
      <c r="H215" s="91"/>
      <c r="I215" s="91"/>
      <c r="J215" s="92"/>
      <c r="K215" s="92"/>
      <c r="L215" s="93"/>
    </row>
    <row r="216" spans="2:12" x14ac:dyDescent="0.25">
      <c r="B216" s="90" t="str">
        <f>IF(C216="","",+COUNTA($C$7:C216))</f>
        <v/>
      </c>
      <c r="C216" s="94"/>
      <c r="D216" s="94"/>
      <c r="E216" s="94"/>
      <c r="F216" s="94"/>
      <c r="G216" s="91"/>
      <c r="H216" s="91"/>
      <c r="I216" s="91"/>
      <c r="J216" s="92"/>
      <c r="K216" s="92"/>
      <c r="L216" s="93"/>
    </row>
    <row r="217" spans="2:12" x14ac:dyDescent="0.25">
      <c r="B217" s="90" t="str">
        <f>IF(C217="","",+COUNTA($C$7:C217))</f>
        <v/>
      </c>
      <c r="C217" s="94"/>
      <c r="D217" s="94"/>
      <c r="E217" s="94"/>
      <c r="F217" s="94"/>
      <c r="G217" s="91"/>
      <c r="H217" s="91"/>
      <c r="I217" s="91"/>
      <c r="J217" s="92"/>
      <c r="K217" s="92"/>
      <c r="L217" s="93"/>
    </row>
    <row r="218" spans="2:12" x14ac:dyDescent="0.25">
      <c r="B218" s="90" t="str">
        <f>IF(C218="","",+COUNTA($C$7:C218))</f>
        <v/>
      </c>
      <c r="C218" s="94"/>
      <c r="D218" s="94"/>
      <c r="E218" s="94"/>
      <c r="F218" s="94"/>
      <c r="G218" s="91"/>
      <c r="H218" s="91"/>
      <c r="I218" s="91"/>
      <c r="J218" s="92"/>
      <c r="K218" s="92"/>
      <c r="L218" s="93"/>
    </row>
    <row r="219" spans="2:12" x14ac:dyDescent="0.25">
      <c r="B219" s="90" t="str">
        <f>IF(C219="","",+COUNTA($C$7:C219))</f>
        <v/>
      </c>
      <c r="C219" s="94"/>
      <c r="D219" s="94"/>
      <c r="E219" s="94"/>
      <c r="F219" s="94"/>
      <c r="G219" s="91"/>
      <c r="H219" s="91"/>
      <c r="I219" s="91"/>
      <c r="J219" s="92"/>
      <c r="K219" s="92"/>
      <c r="L219" s="93"/>
    </row>
    <row r="220" spans="2:12" x14ac:dyDescent="0.25">
      <c r="B220" s="90" t="str">
        <f>IF(C220="","",+COUNTA($C$7:C220))</f>
        <v/>
      </c>
      <c r="C220" s="94"/>
      <c r="D220" s="94"/>
      <c r="E220" s="94"/>
      <c r="F220" s="94"/>
      <c r="G220" s="91"/>
      <c r="H220" s="91"/>
      <c r="I220" s="91"/>
      <c r="J220" s="92"/>
      <c r="K220" s="92"/>
      <c r="L220" s="93"/>
    </row>
    <row r="221" spans="2:12" x14ac:dyDescent="0.25">
      <c r="B221" s="90" t="str">
        <f>IF(C221="","",+COUNTA($C$7:C221))</f>
        <v/>
      </c>
      <c r="C221" s="94"/>
      <c r="D221" s="94"/>
      <c r="E221" s="94"/>
      <c r="F221" s="94"/>
      <c r="G221" s="91"/>
      <c r="H221" s="91"/>
      <c r="I221" s="91"/>
      <c r="J221" s="92"/>
      <c r="K221" s="92"/>
      <c r="L221" s="93"/>
    </row>
    <row r="222" spans="2:12" x14ac:dyDescent="0.25">
      <c r="B222" s="90" t="str">
        <f>IF(C222="","",+COUNTA($C$7:C222))</f>
        <v/>
      </c>
      <c r="C222" s="94"/>
      <c r="D222" s="94"/>
      <c r="E222" s="94"/>
      <c r="F222" s="94"/>
      <c r="G222" s="91"/>
      <c r="H222" s="91"/>
      <c r="I222" s="91"/>
      <c r="J222" s="92"/>
      <c r="K222" s="92"/>
      <c r="L222" s="93"/>
    </row>
    <row r="223" spans="2:12" x14ac:dyDescent="0.25">
      <c r="B223" s="90" t="str">
        <f>IF(C223="","",+COUNTA($C$7:C223))</f>
        <v/>
      </c>
      <c r="C223" s="94"/>
      <c r="D223" s="94"/>
      <c r="E223" s="94"/>
      <c r="F223" s="94"/>
      <c r="G223" s="91"/>
      <c r="H223" s="91"/>
      <c r="I223" s="91"/>
      <c r="J223" s="92"/>
      <c r="K223" s="92"/>
      <c r="L223" s="93"/>
    </row>
    <row r="224" spans="2:12" x14ac:dyDescent="0.25">
      <c r="B224" s="90" t="str">
        <f>IF(C224="","",+COUNTA($C$7:C224))</f>
        <v/>
      </c>
      <c r="C224" s="94"/>
      <c r="D224" s="94"/>
      <c r="E224" s="94"/>
      <c r="F224" s="94"/>
      <c r="G224" s="91"/>
      <c r="H224" s="91"/>
      <c r="I224" s="91"/>
      <c r="J224" s="92"/>
      <c r="K224" s="92"/>
      <c r="L224" s="93"/>
    </row>
    <row r="225" spans="2:12" x14ac:dyDescent="0.25">
      <c r="B225" s="90" t="str">
        <f>IF(C225="","",+COUNTA($C$7:C225))</f>
        <v/>
      </c>
      <c r="C225" s="94"/>
      <c r="D225" s="94"/>
      <c r="E225" s="94"/>
      <c r="F225" s="94"/>
      <c r="G225" s="91"/>
      <c r="H225" s="91"/>
      <c r="I225" s="91"/>
      <c r="J225" s="92"/>
      <c r="K225" s="92"/>
      <c r="L225" s="93"/>
    </row>
    <row r="226" spans="2:12" x14ac:dyDescent="0.25">
      <c r="B226" s="90" t="str">
        <f>IF(C226="","",+COUNTA($C$7:C226))</f>
        <v/>
      </c>
      <c r="C226" s="94"/>
      <c r="D226" s="94"/>
      <c r="E226" s="94"/>
      <c r="F226" s="94"/>
      <c r="G226" s="91"/>
      <c r="H226" s="91"/>
      <c r="I226" s="91"/>
      <c r="J226" s="92"/>
      <c r="K226" s="92"/>
      <c r="L226" s="93"/>
    </row>
    <row r="227" spans="2:12" x14ac:dyDescent="0.25">
      <c r="B227" s="90" t="str">
        <f>IF(C227="","",+COUNTA($C$7:C227))</f>
        <v/>
      </c>
      <c r="C227" s="94"/>
      <c r="D227" s="94"/>
      <c r="E227" s="94"/>
      <c r="F227" s="94"/>
      <c r="G227" s="91"/>
      <c r="H227" s="91"/>
      <c r="I227" s="91"/>
      <c r="J227" s="92"/>
      <c r="K227" s="92"/>
      <c r="L227" s="93"/>
    </row>
    <row r="228" spans="2:12" x14ac:dyDescent="0.25">
      <c r="B228" s="90" t="str">
        <f>IF(C228="","",+COUNTA($C$7:C228))</f>
        <v/>
      </c>
      <c r="C228" s="94"/>
      <c r="D228" s="94"/>
      <c r="E228" s="94"/>
      <c r="F228" s="94"/>
      <c r="G228" s="91"/>
      <c r="H228" s="91"/>
      <c r="I228" s="91"/>
      <c r="J228" s="92"/>
      <c r="K228" s="92"/>
      <c r="L228" s="93"/>
    </row>
    <row r="229" spans="2:12" x14ac:dyDescent="0.25">
      <c r="B229" s="90" t="str">
        <f>IF(C229="","",+COUNTA($C$7:C229))</f>
        <v/>
      </c>
      <c r="C229" s="94"/>
      <c r="D229" s="94"/>
      <c r="E229" s="94"/>
      <c r="F229" s="94"/>
      <c r="G229" s="91"/>
      <c r="H229" s="91"/>
      <c r="I229" s="91"/>
      <c r="J229" s="92"/>
      <c r="K229" s="92"/>
      <c r="L229" s="93"/>
    </row>
    <row r="230" spans="2:12" x14ac:dyDescent="0.25">
      <c r="B230" s="90" t="str">
        <f>IF(C230="","",+COUNTA($C$7:C230))</f>
        <v/>
      </c>
      <c r="C230" s="94"/>
      <c r="D230" s="94"/>
      <c r="E230" s="94"/>
      <c r="F230" s="94"/>
      <c r="G230" s="91"/>
      <c r="H230" s="91"/>
      <c r="I230" s="91"/>
      <c r="J230" s="92"/>
      <c r="K230" s="92"/>
      <c r="L230" s="93"/>
    </row>
    <row r="231" spans="2:12" x14ac:dyDescent="0.25">
      <c r="B231" s="90" t="str">
        <f>IF(C231="","",+COUNTA($C$7:C231))</f>
        <v/>
      </c>
      <c r="C231" s="94"/>
      <c r="D231" s="94"/>
      <c r="E231" s="94"/>
      <c r="F231" s="94"/>
      <c r="G231" s="91"/>
      <c r="H231" s="91"/>
      <c r="I231" s="91"/>
      <c r="J231" s="92"/>
      <c r="K231" s="92"/>
      <c r="L231" s="93"/>
    </row>
    <row r="232" spans="2:12" x14ac:dyDescent="0.25">
      <c r="B232" s="90" t="str">
        <f>IF(C232="","",+COUNTA($C$7:C232))</f>
        <v/>
      </c>
      <c r="C232" s="94"/>
      <c r="D232" s="94"/>
      <c r="E232" s="94"/>
      <c r="F232" s="94"/>
      <c r="G232" s="91"/>
      <c r="H232" s="91"/>
      <c r="I232" s="91"/>
      <c r="J232" s="92"/>
      <c r="K232" s="92"/>
      <c r="L232" s="93"/>
    </row>
    <row r="233" spans="2:12" x14ac:dyDescent="0.25">
      <c r="B233" s="90" t="str">
        <f>IF(C233="","",+COUNTA($C$7:C233))</f>
        <v/>
      </c>
      <c r="C233" s="94"/>
      <c r="D233" s="94"/>
      <c r="E233" s="94"/>
      <c r="F233" s="94"/>
      <c r="G233" s="91"/>
      <c r="H233" s="91"/>
      <c r="I233" s="91"/>
      <c r="J233" s="92"/>
      <c r="K233" s="92"/>
      <c r="L233" s="93"/>
    </row>
    <row r="234" spans="2:12" x14ac:dyDescent="0.25">
      <c r="B234" s="90" t="str">
        <f>IF(C234="","",+COUNTA($C$7:C234))</f>
        <v/>
      </c>
      <c r="C234" s="94"/>
      <c r="D234" s="94"/>
      <c r="E234" s="94"/>
      <c r="F234" s="94"/>
      <c r="G234" s="91"/>
      <c r="H234" s="91"/>
      <c r="I234" s="91"/>
      <c r="J234" s="92"/>
      <c r="K234" s="92"/>
      <c r="L234" s="93"/>
    </row>
    <row r="235" spans="2:12" x14ac:dyDescent="0.25">
      <c r="B235" s="90" t="str">
        <f>IF(C235="","",+COUNTA($C$7:C235))</f>
        <v/>
      </c>
      <c r="C235" s="94"/>
      <c r="D235" s="94"/>
      <c r="E235" s="94"/>
      <c r="F235" s="94"/>
      <c r="G235" s="91"/>
      <c r="H235" s="91"/>
      <c r="I235" s="91"/>
      <c r="J235" s="92"/>
      <c r="K235" s="92"/>
      <c r="L235" s="93"/>
    </row>
    <row r="236" spans="2:12" x14ac:dyDescent="0.25">
      <c r="B236" s="90" t="str">
        <f>IF(C236="","",+COUNTA($C$7:C236))</f>
        <v/>
      </c>
      <c r="C236" s="94"/>
      <c r="D236" s="94"/>
      <c r="E236" s="94"/>
      <c r="F236" s="94"/>
      <c r="G236" s="91"/>
      <c r="H236" s="91"/>
      <c r="I236" s="91"/>
      <c r="J236" s="92"/>
      <c r="K236" s="92"/>
      <c r="L236" s="93"/>
    </row>
    <row r="237" spans="2:12" x14ac:dyDescent="0.25">
      <c r="B237" s="90" t="str">
        <f>IF(C237="","",+COUNTA($C$7:C237))</f>
        <v/>
      </c>
      <c r="C237" s="94"/>
      <c r="D237" s="94"/>
      <c r="E237" s="94"/>
      <c r="F237" s="94"/>
      <c r="G237" s="91"/>
      <c r="H237" s="91"/>
      <c r="I237" s="91"/>
      <c r="J237" s="92"/>
      <c r="K237" s="92"/>
      <c r="L237" s="93"/>
    </row>
    <row r="238" spans="2:12" x14ac:dyDescent="0.25">
      <c r="B238" s="90" t="str">
        <f>IF(C238="","",+COUNTA($C$7:C238))</f>
        <v/>
      </c>
      <c r="C238" s="94"/>
      <c r="D238" s="94"/>
      <c r="E238" s="94"/>
      <c r="F238" s="94"/>
      <c r="G238" s="91"/>
      <c r="H238" s="91"/>
      <c r="I238" s="91"/>
      <c r="J238" s="92"/>
      <c r="K238" s="92"/>
      <c r="L238" s="93"/>
    </row>
    <row r="239" spans="2:12" x14ac:dyDescent="0.25">
      <c r="B239" s="90" t="str">
        <f>IF(C239="","",+COUNTA($C$7:C239))</f>
        <v/>
      </c>
      <c r="C239" s="94"/>
      <c r="D239" s="94"/>
      <c r="E239" s="94"/>
      <c r="F239" s="94"/>
      <c r="G239" s="91"/>
      <c r="H239" s="91"/>
      <c r="I239" s="91"/>
      <c r="J239" s="92"/>
      <c r="K239" s="92"/>
      <c r="L239" s="93"/>
    </row>
    <row r="240" spans="2:12" x14ac:dyDescent="0.25">
      <c r="B240" s="90" t="str">
        <f>IF(C240="","",+COUNTA($C$7:C240))</f>
        <v/>
      </c>
      <c r="C240" s="94"/>
      <c r="D240" s="94"/>
      <c r="E240" s="94"/>
      <c r="F240" s="94"/>
      <c r="G240" s="91"/>
      <c r="H240" s="91"/>
      <c r="I240" s="91"/>
      <c r="J240" s="92"/>
      <c r="K240" s="92"/>
      <c r="L240" s="93"/>
    </row>
    <row r="241" spans="2:12" x14ac:dyDescent="0.25">
      <c r="B241" s="90" t="str">
        <f>IF(C241="","",+COUNTA($C$7:C241))</f>
        <v/>
      </c>
      <c r="C241" s="94"/>
      <c r="D241" s="94"/>
      <c r="E241" s="94"/>
      <c r="F241" s="94"/>
      <c r="G241" s="91"/>
      <c r="H241" s="91"/>
      <c r="I241" s="91"/>
      <c r="J241" s="92"/>
      <c r="K241" s="92"/>
      <c r="L241" s="93"/>
    </row>
    <row r="242" spans="2:12" x14ac:dyDescent="0.25">
      <c r="B242" s="90" t="str">
        <f>IF(C242="","",+COUNTA($C$7:C242))</f>
        <v/>
      </c>
      <c r="C242" s="94"/>
      <c r="D242" s="94"/>
      <c r="E242" s="94"/>
      <c r="F242" s="94"/>
      <c r="G242" s="91"/>
      <c r="H242" s="91"/>
      <c r="I242" s="91"/>
      <c r="J242" s="92"/>
      <c r="K242" s="92"/>
      <c r="L242" s="93"/>
    </row>
    <row r="243" spans="2:12" x14ac:dyDescent="0.25">
      <c r="B243" s="90" t="str">
        <f>IF(C243="","",+COUNTA($C$7:C243))</f>
        <v/>
      </c>
      <c r="C243" s="94"/>
      <c r="D243" s="94"/>
      <c r="E243" s="94"/>
      <c r="F243" s="94"/>
      <c r="G243" s="91"/>
      <c r="H243" s="91"/>
      <c r="I243" s="91"/>
      <c r="J243" s="92"/>
      <c r="K243" s="92"/>
      <c r="L243" s="93"/>
    </row>
    <row r="244" spans="2:12" x14ac:dyDescent="0.25">
      <c r="B244" s="90" t="str">
        <f>IF(C244="","",+COUNTA($C$7:C244))</f>
        <v/>
      </c>
      <c r="C244" s="94"/>
      <c r="D244" s="94"/>
      <c r="E244" s="94"/>
      <c r="F244" s="94"/>
      <c r="G244" s="91"/>
      <c r="H244" s="91"/>
      <c r="I244" s="91"/>
      <c r="J244" s="92"/>
      <c r="K244" s="92"/>
      <c r="L244" s="93"/>
    </row>
    <row r="245" spans="2:12" x14ac:dyDescent="0.25">
      <c r="B245" s="90" t="str">
        <f>IF(C245="","",+COUNTA($C$7:C245))</f>
        <v/>
      </c>
      <c r="C245" s="94"/>
      <c r="D245" s="94"/>
      <c r="E245" s="94"/>
      <c r="F245" s="94"/>
      <c r="G245" s="91"/>
      <c r="H245" s="91"/>
      <c r="I245" s="91"/>
      <c r="J245" s="92"/>
      <c r="K245" s="92"/>
      <c r="L245" s="93"/>
    </row>
    <row r="246" spans="2:12" x14ac:dyDescent="0.25">
      <c r="B246" s="90" t="str">
        <f>IF(C246="","",+COUNTA($C$7:C246))</f>
        <v/>
      </c>
      <c r="C246" s="94"/>
      <c r="D246" s="94"/>
      <c r="E246" s="94"/>
      <c r="F246" s="94"/>
      <c r="G246" s="91"/>
      <c r="H246" s="91"/>
      <c r="I246" s="91"/>
      <c r="J246" s="92"/>
      <c r="K246" s="92"/>
      <c r="L246" s="93"/>
    </row>
    <row r="247" spans="2:12" x14ac:dyDescent="0.25">
      <c r="B247" s="90" t="str">
        <f>IF(C247="","",+COUNTA($C$7:C247))</f>
        <v/>
      </c>
      <c r="C247" s="94"/>
      <c r="D247" s="94"/>
      <c r="E247" s="94"/>
      <c r="F247" s="94"/>
      <c r="G247" s="91"/>
      <c r="H247" s="91"/>
      <c r="I247" s="91"/>
      <c r="J247" s="92"/>
      <c r="K247" s="92"/>
      <c r="L247" s="93"/>
    </row>
    <row r="248" spans="2:12" x14ac:dyDescent="0.25">
      <c r="B248" s="90" t="str">
        <f>IF(C248="","",+COUNTA($C$7:C248))</f>
        <v/>
      </c>
      <c r="C248" s="94"/>
      <c r="D248" s="94"/>
      <c r="E248" s="94"/>
      <c r="F248" s="94"/>
      <c r="G248" s="91"/>
      <c r="H248" s="91"/>
      <c r="I248" s="91"/>
      <c r="J248" s="92"/>
      <c r="K248" s="92"/>
      <c r="L248" s="93"/>
    </row>
    <row r="249" spans="2:12" x14ac:dyDescent="0.25">
      <c r="B249" s="90" t="str">
        <f>IF(C249="","",+COUNTA($C$7:C249))</f>
        <v/>
      </c>
      <c r="C249" s="94"/>
      <c r="D249" s="94"/>
      <c r="E249" s="94"/>
      <c r="F249" s="94"/>
      <c r="G249" s="91"/>
      <c r="H249" s="91"/>
      <c r="I249" s="91"/>
      <c r="J249" s="92"/>
      <c r="K249" s="92"/>
      <c r="L249" s="93"/>
    </row>
    <row r="250" spans="2:12" x14ac:dyDescent="0.25">
      <c r="B250" s="90" t="str">
        <f>IF(C250="","",+COUNTA($C$7:C250))</f>
        <v/>
      </c>
      <c r="C250" s="94"/>
      <c r="D250" s="94"/>
      <c r="E250" s="94"/>
      <c r="F250" s="94"/>
      <c r="G250" s="91"/>
      <c r="H250" s="91"/>
      <c r="I250" s="91"/>
      <c r="J250" s="92"/>
      <c r="K250" s="92"/>
      <c r="L250" s="93"/>
    </row>
    <row r="251" spans="2:12" x14ac:dyDescent="0.25">
      <c r="B251" s="90" t="str">
        <f>IF(C251="","",+COUNTA($C$7:C251))</f>
        <v/>
      </c>
      <c r="C251" s="94"/>
      <c r="D251" s="94"/>
      <c r="E251" s="94"/>
      <c r="F251" s="94"/>
      <c r="G251" s="91"/>
      <c r="H251" s="91"/>
      <c r="I251" s="91"/>
      <c r="J251" s="92"/>
      <c r="K251" s="92"/>
      <c r="L251" s="93"/>
    </row>
    <row r="252" spans="2:12" x14ac:dyDescent="0.25">
      <c r="B252" s="90" t="str">
        <f>IF(C252="","",+COUNTA($C$7:C252))</f>
        <v/>
      </c>
      <c r="C252" s="94"/>
      <c r="D252" s="94"/>
      <c r="E252" s="94"/>
      <c r="F252" s="94"/>
      <c r="G252" s="91"/>
      <c r="H252" s="91"/>
      <c r="I252" s="91"/>
      <c r="J252" s="92"/>
      <c r="K252" s="92"/>
      <c r="L252" s="93"/>
    </row>
    <row r="253" spans="2:12" x14ac:dyDescent="0.25">
      <c r="B253" s="90" t="str">
        <f>IF(C253="","",+COUNTA($C$7:C253))</f>
        <v/>
      </c>
      <c r="C253" s="94"/>
      <c r="D253" s="94"/>
      <c r="E253" s="94"/>
      <c r="F253" s="94"/>
      <c r="G253" s="91"/>
      <c r="H253" s="91"/>
      <c r="I253" s="91"/>
      <c r="J253" s="92"/>
      <c r="K253" s="92"/>
      <c r="L253" s="93"/>
    </row>
    <row r="254" spans="2:12" x14ac:dyDescent="0.25">
      <c r="B254" s="90" t="str">
        <f>IF(C254="","",+COUNTA($C$7:C254))</f>
        <v/>
      </c>
      <c r="C254" s="94"/>
      <c r="D254" s="94"/>
      <c r="E254" s="94"/>
      <c r="F254" s="94"/>
      <c r="G254" s="91"/>
      <c r="H254" s="91"/>
      <c r="I254" s="91"/>
      <c r="J254" s="92"/>
      <c r="K254" s="92"/>
      <c r="L254" s="93"/>
    </row>
    <row r="255" spans="2:12" x14ac:dyDescent="0.25">
      <c r="B255" s="90" t="str">
        <f>IF(C255="","",+COUNTA($C$7:C255))</f>
        <v/>
      </c>
      <c r="C255" s="94"/>
      <c r="D255" s="94"/>
      <c r="E255" s="94"/>
      <c r="F255" s="94"/>
      <c r="G255" s="91"/>
      <c r="H255" s="91"/>
      <c r="I255" s="91"/>
      <c r="J255" s="92"/>
      <c r="K255" s="92"/>
      <c r="L255" s="93"/>
    </row>
    <row r="256" spans="2:12" x14ac:dyDescent="0.25">
      <c r="B256" s="90" t="str">
        <f>IF(C256="","",+COUNTA($C$7:C256))</f>
        <v/>
      </c>
      <c r="C256" s="94"/>
      <c r="D256" s="94"/>
      <c r="E256" s="94"/>
      <c r="F256" s="94"/>
      <c r="G256" s="91"/>
      <c r="H256" s="91"/>
      <c r="I256" s="91"/>
      <c r="J256" s="92"/>
      <c r="K256" s="92"/>
      <c r="L256" s="93"/>
    </row>
    <row r="257" spans="2:12" x14ac:dyDescent="0.25">
      <c r="B257" s="90" t="str">
        <f>IF(C257="","",+COUNTA($C$7:C257))</f>
        <v/>
      </c>
      <c r="C257" s="94"/>
      <c r="D257" s="94"/>
      <c r="E257" s="94"/>
      <c r="F257" s="94"/>
      <c r="G257" s="91"/>
      <c r="H257" s="91"/>
      <c r="I257" s="91"/>
      <c r="J257" s="92"/>
      <c r="K257" s="92"/>
      <c r="L257" s="93"/>
    </row>
    <row r="258" spans="2:12" x14ac:dyDescent="0.25">
      <c r="B258" s="90" t="str">
        <f>IF(C258="","",+COUNTA($C$7:C258))</f>
        <v/>
      </c>
      <c r="C258" s="94"/>
      <c r="D258" s="94"/>
      <c r="E258" s="94"/>
      <c r="F258" s="94"/>
      <c r="G258" s="91"/>
      <c r="H258" s="91"/>
      <c r="I258" s="91"/>
      <c r="J258" s="92"/>
      <c r="K258" s="92"/>
      <c r="L258" s="93"/>
    </row>
    <row r="259" spans="2:12" x14ac:dyDescent="0.25">
      <c r="B259" s="90" t="str">
        <f>IF(C259="","",+COUNTA($C$7:C259))</f>
        <v/>
      </c>
      <c r="C259" s="94"/>
      <c r="D259" s="94"/>
      <c r="E259" s="94"/>
      <c r="F259" s="94"/>
      <c r="G259" s="91"/>
      <c r="H259" s="91"/>
      <c r="I259" s="91"/>
      <c r="J259" s="92"/>
      <c r="K259" s="92"/>
      <c r="L259" s="93"/>
    </row>
    <row r="260" spans="2:12" x14ac:dyDescent="0.25">
      <c r="B260" s="90" t="str">
        <f>IF(C260="","",+COUNTA($C$7:C260))</f>
        <v/>
      </c>
      <c r="C260" s="94"/>
      <c r="D260" s="94"/>
      <c r="E260" s="94"/>
      <c r="F260" s="94"/>
      <c r="G260" s="91"/>
      <c r="H260" s="91"/>
      <c r="I260" s="91"/>
      <c r="J260" s="92"/>
      <c r="K260" s="92"/>
      <c r="L260" s="93"/>
    </row>
    <row r="261" spans="2:12" x14ac:dyDescent="0.25">
      <c r="B261" s="90" t="str">
        <f>IF(C261="","",+COUNTA($C$7:C261))</f>
        <v/>
      </c>
      <c r="C261" s="94"/>
      <c r="D261" s="94"/>
      <c r="E261" s="94"/>
      <c r="F261" s="94"/>
      <c r="G261" s="91"/>
      <c r="H261" s="91"/>
      <c r="I261" s="91"/>
      <c r="J261" s="92"/>
      <c r="K261" s="92"/>
      <c r="L261" s="93"/>
    </row>
    <row r="262" spans="2:12" x14ac:dyDescent="0.25">
      <c r="B262" s="90" t="str">
        <f>IF(C262="","",+COUNTA($C$7:C262))</f>
        <v/>
      </c>
      <c r="C262" s="94"/>
      <c r="D262" s="94"/>
      <c r="E262" s="94"/>
      <c r="F262" s="94"/>
      <c r="G262" s="91"/>
      <c r="H262" s="91"/>
      <c r="I262" s="91"/>
      <c r="J262" s="92"/>
      <c r="K262" s="92"/>
      <c r="L262" s="93"/>
    </row>
    <row r="263" spans="2:12" x14ac:dyDescent="0.25">
      <c r="B263" s="90" t="str">
        <f>IF(C263="","",+COUNTA($C$7:C263))</f>
        <v/>
      </c>
      <c r="C263" s="94"/>
      <c r="D263" s="94"/>
      <c r="E263" s="94"/>
      <c r="F263" s="94"/>
      <c r="G263" s="91"/>
      <c r="H263" s="91"/>
      <c r="I263" s="91"/>
      <c r="J263" s="92"/>
      <c r="K263" s="92"/>
      <c r="L263" s="93"/>
    </row>
    <row r="264" spans="2:12" x14ac:dyDescent="0.25">
      <c r="B264" s="90" t="str">
        <f>IF(C264="","",+COUNTA($C$7:C264))</f>
        <v/>
      </c>
      <c r="C264" s="94"/>
      <c r="D264" s="94"/>
      <c r="E264" s="94"/>
      <c r="F264" s="94"/>
      <c r="G264" s="91"/>
      <c r="H264" s="91"/>
      <c r="I264" s="91"/>
      <c r="J264" s="92"/>
      <c r="K264" s="92"/>
      <c r="L264" s="93"/>
    </row>
    <row r="265" spans="2:12" x14ac:dyDescent="0.25">
      <c r="B265" s="90" t="str">
        <f>IF(C265="","",+COUNTA($C$7:C265))</f>
        <v/>
      </c>
      <c r="C265" s="94"/>
      <c r="D265" s="94"/>
      <c r="E265" s="94"/>
      <c r="F265" s="94"/>
      <c r="G265" s="91"/>
      <c r="H265" s="91"/>
      <c r="I265" s="91"/>
      <c r="J265" s="92"/>
      <c r="K265" s="92"/>
      <c r="L265" s="93"/>
    </row>
    <row r="266" spans="2:12" x14ac:dyDescent="0.25">
      <c r="B266" s="90" t="str">
        <f>IF(C266="","",+COUNTA($C$7:C266))</f>
        <v/>
      </c>
      <c r="C266" s="94"/>
      <c r="D266" s="94"/>
      <c r="E266" s="94"/>
      <c r="F266" s="94"/>
      <c r="G266" s="91"/>
      <c r="H266" s="91"/>
      <c r="I266" s="91"/>
      <c r="J266" s="92"/>
      <c r="K266" s="92"/>
      <c r="L266" s="93"/>
    </row>
    <row r="267" spans="2:12" x14ac:dyDescent="0.25">
      <c r="B267" s="90" t="str">
        <f>IF(C267="","",+COUNTA($C$7:C267))</f>
        <v/>
      </c>
      <c r="C267" s="94"/>
      <c r="D267" s="94"/>
      <c r="E267" s="94"/>
      <c r="F267" s="94"/>
      <c r="G267" s="91"/>
      <c r="H267" s="91"/>
      <c r="I267" s="91"/>
      <c r="J267" s="92"/>
      <c r="K267" s="92"/>
      <c r="L267" s="93"/>
    </row>
    <row r="268" spans="2:12" x14ac:dyDescent="0.25">
      <c r="B268" s="90" t="str">
        <f>IF(C268="","",+COUNTA($C$7:C268))</f>
        <v/>
      </c>
      <c r="C268" s="94"/>
      <c r="D268" s="94"/>
      <c r="E268" s="94"/>
      <c r="F268" s="94"/>
      <c r="G268" s="91"/>
      <c r="H268" s="91"/>
      <c r="I268" s="91"/>
      <c r="J268" s="92"/>
      <c r="K268" s="92"/>
      <c r="L268" s="93"/>
    </row>
    <row r="269" spans="2:12" x14ac:dyDescent="0.25">
      <c r="B269" s="90" t="str">
        <f>IF(C269="","",+COUNTA($C$7:C269))</f>
        <v/>
      </c>
      <c r="C269" s="94"/>
      <c r="D269" s="94"/>
      <c r="E269" s="94"/>
      <c r="F269" s="94"/>
      <c r="G269" s="91"/>
      <c r="H269" s="91"/>
      <c r="I269" s="91"/>
      <c r="J269" s="92"/>
      <c r="K269" s="92"/>
      <c r="L269" s="93"/>
    </row>
    <row r="270" spans="2:12" x14ac:dyDescent="0.25">
      <c r="B270" s="90" t="str">
        <f>IF(C270="","",+COUNTA($C$7:C270))</f>
        <v/>
      </c>
      <c r="C270" s="94"/>
      <c r="D270" s="94"/>
      <c r="E270" s="94"/>
      <c r="F270" s="94"/>
      <c r="G270" s="91"/>
      <c r="H270" s="91"/>
      <c r="I270" s="91"/>
      <c r="J270" s="92"/>
      <c r="K270" s="92"/>
      <c r="L270" s="93"/>
    </row>
    <row r="271" spans="2:12" x14ac:dyDescent="0.25">
      <c r="B271" s="90" t="str">
        <f>IF(C271="","",+COUNTA($C$7:C271))</f>
        <v/>
      </c>
      <c r="C271" s="94"/>
      <c r="D271" s="94"/>
      <c r="E271" s="94"/>
      <c r="F271" s="94"/>
      <c r="G271" s="91"/>
      <c r="H271" s="91"/>
      <c r="I271" s="91"/>
      <c r="J271" s="92"/>
      <c r="K271" s="92"/>
      <c r="L271" s="93"/>
    </row>
    <row r="272" spans="2:12" x14ac:dyDescent="0.25">
      <c r="B272" s="90" t="str">
        <f>IF(C272="","",+COUNTA($C$7:C272))</f>
        <v/>
      </c>
      <c r="C272" s="94"/>
      <c r="D272" s="94"/>
      <c r="E272" s="94"/>
      <c r="F272" s="94"/>
      <c r="G272" s="91"/>
      <c r="H272" s="91"/>
      <c r="I272" s="91"/>
      <c r="J272" s="92"/>
      <c r="K272" s="92"/>
      <c r="L272" s="93"/>
    </row>
    <row r="273" spans="2:12" x14ac:dyDescent="0.25">
      <c r="B273" s="90" t="str">
        <f>IF(C273="","",+COUNTA($C$7:C273))</f>
        <v/>
      </c>
      <c r="C273" s="94"/>
      <c r="D273" s="94"/>
      <c r="E273" s="94"/>
      <c r="F273" s="94"/>
      <c r="G273" s="91"/>
      <c r="H273" s="91"/>
      <c r="I273" s="91"/>
      <c r="J273" s="92"/>
      <c r="K273" s="92"/>
      <c r="L273" s="93"/>
    </row>
    <row r="274" spans="2:12" x14ac:dyDescent="0.25">
      <c r="B274" s="90" t="str">
        <f>IF(C274="","",+COUNTA($C$7:C274))</f>
        <v/>
      </c>
      <c r="C274" s="94"/>
      <c r="D274" s="94"/>
      <c r="E274" s="94"/>
      <c r="F274" s="94"/>
      <c r="G274" s="91"/>
      <c r="H274" s="91"/>
      <c r="I274" s="91"/>
      <c r="J274" s="92"/>
      <c r="K274" s="92"/>
      <c r="L274" s="93"/>
    </row>
    <row r="275" spans="2:12" x14ac:dyDescent="0.25">
      <c r="B275" s="90" t="str">
        <f>IF(C275="","",+COUNTA($C$7:C275))</f>
        <v/>
      </c>
      <c r="C275" s="94"/>
      <c r="D275" s="94"/>
      <c r="E275" s="94"/>
      <c r="F275" s="94"/>
      <c r="G275" s="91"/>
      <c r="H275" s="91"/>
      <c r="I275" s="91"/>
      <c r="J275" s="92"/>
      <c r="K275" s="92"/>
      <c r="L275" s="93"/>
    </row>
    <row r="276" spans="2:12" x14ac:dyDescent="0.25">
      <c r="B276" s="90" t="str">
        <f>IF(C276="","",+COUNTA($C$7:C276))</f>
        <v/>
      </c>
      <c r="C276" s="94"/>
      <c r="D276" s="94"/>
      <c r="E276" s="94"/>
      <c r="F276" s="94"/>
      <c r="G276" s="91"/>
      <c r="H276" s="91"/>
      <c r="I276" s="91"/>
      <c r="J276" s="92"/>
      <c r="K276" s="92"/>
      <c r="L276" s="93"/>
    </row>
    <row r="277" spans="2:12" x14ac:dyDescent="0.25">
      <c r="B277" s="90" t="str">
        <f>IF(C277="","",+COUNTA($C$7:C277))</f>
        <v/>
      </c>
      <c r="C277" s="94"/>
      <c r="D277" s="94"/>
      <c r="E277" s="94"/>
      <c r="F277" s="94"/>
      <c r="G277" s="91"/>
      <c r="H277" s="91"/>
      <c r="I277" s="91"/>
      <c r="J277" s="92"/>
      <c r="K277" s="92"/>
      <c r="L277" s="93"/>
    </row>
    <row r="278" spans="2:12" x14ac:dyDescent="0.25">
      <c r="B278" s="90" t="str">
        <f>IF(C278="","",+COUNTA($C$7:C278))</f>
        <v/>
      </c>
      <c r="C278" s="94"/>
      <c r="D278" s="94"/>
      <c r="E278" s="94"/>
      <c r="F278" s="94"/>
      <c r="G278" s="91"/>
      <c r="H278" s="91"/>
      <c r="I278" s="91"/>
      <c r="J278" s="92"/>
      <c r="K278" s="92"/>
      <c r="L278" s="93"/>
    </row>
    <row r="279" spans="2:12" x14ac:dyDescent="0.25">
      <c r="B279" s="90" t="str">
        <f>IF(C279="","",+COUNTA($C$7:C279))</f>
        <v/>
      </c>
      <c r="C279" s="94"/>
      <c r="D279" s="94"/>
      <c r="E279" s="94"/>
      <c r="F279" s="94"/>
      <c r="G279" s="91"/>
      <c r="H279" s="91"/>
      <c r="I279" s="91"/>
      <c r="J279" s="92"/>
      <c r="K279" s="92"/>
      <c r="L279" s="93"/>
    </row>
    <row r="280" spans="2:12" x14ac:dyDescent="0.25">
      <c r="B280" s="90" t="str">
        <f>IF(C280="","",+COUNTA($C$7:C280))</f>
        <v/>
      </c>
      <c r="C280" s="94"/>
      <c r="D280" s="94"/>
      <c r="E280" s="94"/>
      <c r="F280" s="94"/>
      <c r="G280" s="91"/>
      <c r="H280" s="91"/>
      <c r="I280" s="91"/>
      <c r="J280" s="92"/>
      <c r="K280" s="92"/>
      <c r="L280" s="93"/>
    </row>
    <row r="281" spans="2:12" x14ac:dyDescent="0.25">
      <c r="B281" s="90" t="str">
        <f>IF(C281="","",+COUNTA($C$7:C281))</f>
        <v/>
      </c>
      <c r="C281" s="94"/>
      <c r="D281" s="94"/>
      <c r="E281" s="94"/>
      <c r="F281" s="94"/>
      <c r="G281" s="91"/>
      <c r="H281" s="91"/>
      <c r="I281" s="91"/>
      <c r="J281" s="92"/>
      <c r="K281" s="92"/>
      <c r="L281" s="93"/>
    </row>
    <row r="282" spans="2:12" x14ac:dyDescent="0.25">
      <c r="B282" s="90" t="str">
        <f>IF(C282="","",+COUNTA($C$7:C282))</f>
        <v/>
      </c>
      <c r="C282" s="94"/>
      <c r="D282" s="94"/>
      <c r="E282" s="94"/>
      <c r="F282" s="94"/>
      <c r="G282" s="91"/>
      <c r="H282" s="91"/>
      <c r="I282" s="91"/>
      <c r="J282" s="92"/>
      <c r="K282" s="92"/>
      <c r="L282" s="93"/>
    </row>
    <row r="283" spans="2:12" x14ac:dyDescent="0.25">
      <c r="B283" s="90" t="str">
        <f>IF(C283="","",+COUNTA($C$7:C283))</f>
        <v/>
      </c>
      <c r="C283" s="94"/>
      <c r="D283" s="94"/>
      <c r="E283" s="94"/>
      <c r="F283" s="94"/>
      <c r="G283" s="91"/>
      <c r="H283" s="91"/>
      <c r="I283" s="91"/>
      <c r="J283" s="92"/>
      <c r="K283" s="92"/>
      <c r="L283" s="93"/>
    </row>
    <row r="284" spans="2:12" x14ac:dyDescent="0.25">
      <c r="B284" s="90" t="str">
        <f>IF(C284="","",+COUNTA($C$7:C284))</f>
        <v/>
      </c>
      <c r="C284" s="94"/>
      <c r="D284" s="94"/>
      <c r="E284" s="94"/>
      <c r="F284" s="94"/>
      <c r="G284" s="91"/>
      <c r="H284" s="91"/>
      <c r="I284" s="91"/>
      <c r="J284" s="92"/>
      <c r="K284" s="92"/>
      <c r="L284" s="93"/>
    </row>
    <row r="285" spans="2:12" x14ac:dyDescent="0.25">
      <c r="B285" s="90" t="str">
        <f>IF(C285="","",+COUNTA($C$7:C285))</f>
        <v/>
      </c>
      <c r="C285" s="94"/>
      <c r="D285" s="94"/>
      <c r="E285" s="94"/>
      <c r="F285" s="94"/>
      <c r="G285" s="91"/>
      <c r="H285" s="91"/>
      <c r="I285" s="91"/>
      <c r="J285" s="92"/>
      <c r="K285" s="92"/>
      <c r="L285" s="93"/>
    </row>
    <row r="286" spans="2:12" x14ac:dyDescent="0.25">
      <c r="B286" s="90" t="str">
        <f>IF(C286="","",+COUNTA($C$7:C286))</f>
        <v/>
      </c>
      <c r="C286" s="94"/>
      <c r="D286" s="94"/>
      <c r="E286" s="94"/>
      <c r="F286" s="94"/>
      <c r="G286" s="91"/>
      <c r="H286" s="91"/>
      <c r="I286" s="91"/>
      <c r="J286" s="92"/>
      <c r="K286" s="92"/>
      <c r="L286" s="93"/>
    </row>
    <row r="287" spans="2:12" x14ac:dyDescent="0.25">
      <c r="B287" s="90" t="str">
        <f>IF(C287="","",+COUNTA($C$7:C287))</f>
        <v/>
      </c>
      <c r="C287" s="94"/>
      <c r="D287" s="94"/>
      <c r="E287" s="94"/>
      <c r="F287" s="94"/>
      <c r="G287" s="91"/>
      <c r="H287" s="91"/>
      <c r="I287" s="91"/>
      <c r="J287" s="92"/>
      <c r="K287" s="92"/>
      <c r="L287" s="93"/>
    </row>
    <row r="288" spans="2:12" x14ac:dyDescent="0.25">
      <c r="B288" s="90" t="str">
        <f>IF(C288="","",+COUNTA($C$7:C288))</f>
        <v/>
      </c>
      <c r="C288" s="94"/>
      <c r="D288" s="94"/>
      <c r="E288" s="94"/>
      <c r="F288" s="94"/>
      <c r="G288" s="91"/>
      <c r="H288" s="91"/>
      <c r="I288" s="91"/>
      <c r="J288" s="92"/>
      <c r="K288" s="92"/>
      <c r="L288" s="93"/>
    </row>
    <row r="289" spans="2:12" x14ac:dyDescent="0.25">
      <c r="B289" s="90" t="str">
        <f>IF(C289="","",+COUNTA($C$7:C289))</f>
        <v/>
      </c>
      <c r="C289" s="94"/>
      <c r="D289" s="94"/>
      <c r="E289" s="94"/>
      <c r="F289" s="94"/>
      <c r="G289" s="91"/>
      <c r="H289" s="91"/>
      <c r="I289" s="91"/>
      <c r="J289" s="92"/>
      <c r="K289" s="92"/>
      <c r="L289" s="93"/>
    </row>
    <row r="290" spans="2:12" x14ac:dyDescent="0.25">
      <c r="B290" s="90" t="str">
        <f>IF(C290="","",+COUNTA($C$7:C290))</f>
        <v/>
      </c>
      <c r="C290" s="94"/>
      <c r="D290" s="94"/>
      <c r="E290" s="94"/>
      <c r="F290" s="94"/>
      <c r="G290" s="91"/>
      <c r="H290" s="91"/>
      <c r="I290" s="91"/>
      <c r="J290" s="92"/>
      <c r="K290" s="92"/>
      <c r="L290" s="93"/>
    </row>
    <row r="291" spans="2:12" x14ac:dyDescent="0.25">
      <c r="B291" s="90" t="str">
        <f>IF(C291="","",+COUNTA($C$7:C291))</f>
        <v/>
      </c>
      <c r="C291" s="94"/>
      <c r="D291" s="94"/>
      <c r="E291" s="94"/>
      <c r="F291" s="94"/>
      <c r="G291" s="91"/>
      <c r="H291" s="91"/>
      <c r="I291" s="91"/>
      <c r="J291" s="92"/>
      <c r="K291" s="92"/>
      <c r="L291" s="93"/>
    </row>
    <row r="292" spans="2:12" x14ac:dyDescent="0.25">
      <c r="B292" s="90" t="str">
        <f>IF(C292="","",+COUNTA($C$7:C292))</f>
        <v/>
      </c>
      <c r="C292" s="94"/>
      <c r="D292" s="94"/>
      <c r="E292" s="94"/>
      <c r="F292" s="94"/>
      <c r="G292" s="91"/>
      <c r="H292" s="91"/>
      <c r="I292" s="91"/>
      <c r="J292" s="92"/>
      <c r="K292" s="92"/>
      <c r="L292" s="93"/>
    </row>
    <row r="293" spans="2:12" x14ac:dyDescent="0.25">
      <c r="B293" s="90" t="str">
        <f>IF(C293="","",+COUNTA($C$7:C293))</f>
        <v/>
      </c>
      <c r="C293" s="94"/>
      <c r="D293" s="94"/>
      <c r="E293" s="94"/>
      <c r="F293" s="94"/>
      <c r="G293" s="91"/>
      <c r="H293" s="91"/>
      <c r="I293" s="91"/>
      <c r="J293" s="92"/>
      <c r="K293" s="92"/>
      <c r="L293" s="93"/>
    </row>
    <row r="294" spans="2:12" x14ac:dyDescent="0.25">
      <c r="B294" s="90" t="str">
        <f>IF(C294="","",+COUNTA($C$7:C294))</f>
        <v/>
      </c>
      <c r="C294" s="94"/>
      <c r="D294" s="94"/>
      <c r="E294" s="94"/>
      <c r="F294" s="94"/>
      <c r="G294" s="91"/>
      <c r="H294" s="91"/>
      <c r="I294" s="91"/>
      <c r="J294" s="92"/>
      <c r="K294" s="92"/>
      <c r="L294" s="93"/>
    </row>
    <row r="295" spans="2:12" x14ac:dyDescent="0.25">
      <c r="B295" s="90" t="str">
        <f>IF(C295="","",+COUNTA($C$7:C295))</f>
        <v/>
      </c>
      <c r="C295" s="94"/>
      <c r="D295" s="94"/>
      <c r="E295" s="94"/>
      <c r="F295" s="94"/>
      <c r="G295" s="91"/>
      <c r="H295" s="91"/>
      <c r="I295" s="91"/>
      <c r="J295" s="92"/>
      <c r="K295" s="92"/>
      <c r="L295" s="93"/>
    </row>
    <row r="296" spans="2:12" x14ac:dyDescent="0.25">
      <c r="B296" s="90" t="str">
        <f>IF(C296="","",+COUNTA($C$7:C296))</f>
        <v/>
      </c>
      <c r="C296" s="94"/>
      <c r="D296" s="94"/>
      <c r="E296" s="94"/>
      <c r="F296" s="94"/>
      <c r="G296" s="91"/>
      <c r="H296" s="91"/>
      <c r="I296" s="91"/>
      <c r="J296" s="92"/>
      <c r="K296" s="92"/>
      <c r="L296" s="93"/>
    </row>
    <row r="297" spans="2:12" x14ac:dyDescent="0.25">
      <c r="B297" s="90" t="str">
        <f>IF(C297="","",+COUNTA($C$7:C297))</f>
        <v/>
      </c>
      <c r="C297" s="94"/>
      <c r="D297" s="94"/>
      <c r="E297" s="94"/>
      <c r="F297" s="94"/>
      <c r="G297" s="91"/>
      <c r="H297" s="91"/>
      <c r="I297" s="91"/>
      <c r="J297" s="92"/>
      <c r="K297" s="92"/>
      <c r="L297" s="93"/>
    </row>
    <row r="298" spans="2:12" x14ac:dyDescent="0.25">
      <c r="B298" s="90" t="str">
        <f>IF(C298="","",+COUNTA($C$7:C298))</f>
        <v/>
      </c>
      <c r="C298" s="94"/>
      <c r="D298" s="94"/>
      <c r="E298" s="94"/>
      <c r="F298" s="94"/>
      <c r="G298" s="91"/>
      <c r="H298" s="91"/>
      <c r="I298" s="91"/>
      <c r="J298" s="92"/>
      <c r="K298" s="92"/>
      <c r="L298" s="93"/>
    </row>
    <row r="299" spans="2:12" x14ac:dyDescent="0.25">
      <c r="B299" s="90" t="str">
        <f>IF(C299="","",+COUNTA($C$7:C299))</f>
        <v/>
      </c>
      <c r="C299" s="94"/>
      <c r="D299" s="94"/>
      <c r="E299" s="94"/>
      <c r="F299" s="94"/>
      <c r="G299" s="91"/>
      <c r="H299" s="91"/>
      <c r="I299" s="91"/>
      <c r="J299" s="92"/>
      <c r="K299" s="92"/>
      <c r="L299" s="93"/>
    </row>
    <row r="300" spans="2:12" x14ac:dyDescent="0.25">
      <c r="B300" s="90" t="str">
        <f>IF(C300="","",+COUNTA($C$7:C300))</f>
        <v/>
      </c>
      <c r="C300" s="94"/>
      <c r="D300" s="94"/>
      <c r="E300" s="94"/>
      <c r="F300" s="94"/>
      <c r="G300" s="91"/>
      <c r="H300" s="91"/>
      <c r="I300" s="91"/>
      <c r="J300" s="92"/>
      <c r="K300" s="92"/>
      <c r="L300" s="93"/>
    </row>
    <row r="301" spans="2:12" x14ac:dyDescent="0.25">
      <c r="B301" s="90" t="str">
        <f>IF(C301="","",+COUNTA($C$7:C301))</f>
        <v/>
      </c>
      <c r="C301" s="94"/>
      <c r="D301" s="94"/>
      <c r="E301" s="94"/>
      <c r="F301" s="94"/>
      <c r="G301" s="91"/>
      <c r="H301" s="91"/>
      <c r="I301" s="91"/>
      <c r="J301" s="92"/>
      <c r="K301" s="92"/>
      <c r="L301" s="93"/>
    </row>
    <row r="302" spans="2:12" x14ac:dyDescent="0.25">
      <c r="B302" s="90" t="str">
        <f>IF(C302="","",+COUNTA($C$7:C302))</f>
        <v/>
      </c>
      <c r="C302" s="94"/>
      <c r="D302" s="94"/>
      <c r="E302" s="94"/>
      <c r="F302" s="94"/>
      <c r="G302" s="91"/>
      <c r="H302" s="91"/>
      <c r="I302" s="91"/>
      <c r="J302" s="92"/>
      <c r="K302" s="92"/>
      <c r="L302" s="93"/>
    </row>
    <row r="303" spans="2:12" x14ac:dyDescent="0.25">
      <c r="B303" s="90" t="str">
        <f>IF(C303="","",+COUNTA($C$7:C303))</f>
        <v/>
      </c>
      <c r="C303" s="94"/>
      <c r="D303" s="94"/>
      <c r="E303" s="94"/>
      <c r="F303" s="94"/>
      <c r="G303" s="91"/>
      <c r="H303" s="91"/>
      <c r="I303" s="91"/>
      <c r="J303" s="92"/>
      <c r="K303" s="92"/>
      <c r="L303" s="93"/>
    </row>
    <row r="304" spans="2:12" x14ac:dyDescent="0.25">
      <c r="B304" s="90" t="str">
        <f>IF(C304="","",+COUNTA($C$7:C304))</f>
        <v/>
      </c>
      <c r="C304" s="94"/>
      <c r="D304" s="94"/>
      <c r="E304" s="94"/>
      <c r="F304" s="94"/>
      <c r="G304" s="91"/>
      <c r="H304" s="91"/>
      <c r="I304" s="91"/>
      <c r="J304" s="92"/>
      <c r="K304" s="92"/>
      <c r="L304" s="93"/>
    </row>
    <row r="305" spans="2:12" x14ac:dyDescent="0.25">
      <c r="B305" s="90" t="str">
        <f>IF(C305="","",+COUNTA($C$7:C305))</f>
        <v/>
      </c>
      <c r="C305" s="94"/>
      <c r="D305" s="94"/>
      <c r="E305" s="94"/>
      <c r="F305" s="94"/>
      <c r="G305" s="91"/>
      <c r="H305" s="91"/>
      <c r="I305" s="91"/>
      <c r="J305" s="92"/>
      <c r="K305" s="92"/>
      <c r="L305" s="93"/>
    </row>
    <row r="306" spans="2:12" x14ac:dyDescent="0.25">
      <c r="B306" s="90" t="str">
        <f>IF(C306="","",+COUNTA($C$7:C306))</f>
        <v/>
      </c>
      <c r="C306" s="94"/>
      <c r="D306" s="94"/>
      <c r="E306" s="94"/>
      <c r="F306" s="94"/>
      <c r="G306" s="91"/>
      <c r="H306" s="91"/>
      <c r="I306" s="91"/>
      <c r="J306" s="92"/>
      <c r="K306" s="92"/>
      <c r="L306" s="93"/>
    </row>
    <row r="307" spans="2:12" x14ac:dyDescent="0.25">
      <c r="B307" s="90" t="str">
        <f>IF(C307="","",+COUNTA($C$7:C307))</f>
        <v/>
      </c>
      <c r="C307" s="94"/>
      <c r="D307" s="94"/>
      <c r="E307" s="94"/>
      <c r="F307" s="94"/>
      <c r="G307" s="91"/>
      <c r="H307" s="91"/>
      <c r="I307" s="91"/>
      <c r="J307" s="92"/>
      <c r="K307" s="92"/>
      <c r="L307" s="93"/>
    </row>
    <row r="308" spans="2:12" x14ac:dyDescent="0.25">
      <c r="B308" s="90" t="str">
        <f>IF(C308="","",+COUNTA($C$7:C308))</f>
        <v/>
      </c>
      <c r="C308" s="94"/>
      <c r="D308" s="94"/>
      <c r="E308" s="94"/>
      <c r="F308" s="94"/>
      <c r="G308" s="91"/>
      <c r="H308" s="91"/>
      <c r="I308" s="91"/>
      <c r="J308" s="92"/>
      <c r="K308" s="92"/>
      <c r="L308" s="93"/>
    </row>
    <row r="309" spans="2:12" x14ac:dyDescent="0.25">
      <c r="B309" s="90" t="str">
        <f>IF(C309="","",+COUNTA($C$7:C309))</f>
        <v/>
      </c>
      <c r="C309" s="94"/>
      <c r="D309" s="94"/>
      <c r="E309" s="94"/>
      <c r="F309" s="94"/>
      <c r="G309" s="91"/>
      <c r="H309" s="91"/>
      <c r="I309" s="91"/>
      <c r="J309" s="92"/>
      <c r="K309" s="92"/>
      <c r="L309" s="93"/>
    </row>
    <row r="310" spans="2:12" x14ac:dyDescent="0.25">
      <c r="B310" s="90" t="str">
        <f>IF(C310="","",+COUNTA($C$7:C310))</f>
        <v/>
      </c>
      <c r="C310" s="94"/>
      <c r="D310" s="94"/>
      <c r="E310" s="94"/>
      <c r="F310" s="94"/>
      <c r="G310" s="91"/>
      <c r="H310" s="91"/>
      <c r="I310" s="91"/>
      <c r="J310" s="92"/>
      <c r="K310" s="92"/>
      <c r="L310" s="93"/>
    </row>
    <row r="311" spans="2:12" x14ac:dyDescent="0.25">
      <c r="B311" s="90" t="str">
        <f>IF(C311="","",+COUNTA($C$7:C311))</f>
        <v/>
      </c>
      <c r="C311" s="94"/>
      <c r="D311" s="94"/>
      <c r="E311" s="94"/>
      <c r="F311" s="94"/>
      <c r="G311" s="91"/>
      <c r="H311" s="91"/>
      <c r="I311" s="91"/>
      <c r="J311" s="92"/>
      <c r="K311" s="92"/>
      <c r="L311" s="93"/>
    </row>
    <row r="312" spans="2:12" x14ac:dyDescent="0.25">
      <c r="B312" s="90" t="str">
        <f>IF(C312="","",+COUNTA($C$7:C312))</f>
        <v/>
      </c>
      <c r="C312" s="94"/>
      <c r="D312" s="94"/>
      <c r="E312" s="94"/>
      <c r="F312" s="94"/>
      <c r="G312" s="91"/>
      <c r="H312" s="91"/>
      <c r="I312" s="91"/>
      <c r="J312" s="92"/>
      <c r="K312" s="92"/>
      <c r="L312" s="93"/>
    </row>
    <row r="313" spans="2:12" x14ac:dyDescent="0.25">
      <c r="B313" s="90" t="str">
        <f>IF(C313="","",+COUNTA($C$7:C313))</f>
        <v/>
      </c>
      <c r="C313" s="94"/>
      <c r="D313" s="94"/>
      <c r="E313" s="94"/>
      <c r="F313" s="94"/>
      <c r="G313" s="91"/>
      <c r="H313" s="91"/>
      <c r="I313" s="91"/>
      <c r="J313" s="92"/>
      <c r="K313" s="92"/>
      <c r="L313" s="93"/>
    </row>
    <row r="314" spans="2:12" x14ac:dyDescent="0.25">
      <c r="B314" s="90" t="str">
        <f>IF(C314="","",+COUNTA($C$7:C314))</f>
        <v/>
      </c>
      <c r="C314" s="94"/>
      <c r="D314" s="94"/>
      <c r="E314" s="94"/>
      <c r="F314" s="94"/>
      <c r="G314" s="91"/>
      <c r="H314" s="91"/>
      <c r="I314" s="91"/>
      <c r="J314" s="92"/>
      <c r="K314" s="92"/>
      <c r="L314" s="93"/>
    </row>
    <row r="315" spans="2:12" x14ac:dyDescent="0.25">
      <c r="B315" s="90" t="str">
        <f>IF(C315="","",+COUNTA($C$7:C315))</f>
        <v/>
      </c>
      <c r="C315" s="94"/>
      <c r="D315" s="94"/>
      <c r="E315" s="94"/>
      <c r="F315" s="94"/>
      <c r="G315" s="91"/>
      <c r="H315" s="91"/>
      <c r="I315" s="91"/>
      <c r="J315" s="92"/>
      <c r="K315" s="92"/>
      <c r="L315" s="93"/>
    </row>
    <row r="316" spans="2:12" x14ac:dyDescent="0.25">
      <c r="B316" s="90" t="str">
        <f>IF(C316="","",+COUNTA($C$7:C316))</f>
        <v/>
      </c>
      <c r="C316" s="94"/>
      <c r="D316" s="94"/>
      <c r="E316" s="94"/>
      <c r="F316" s="94"/>
      <c r="G316" s="91"/>
      <c r="H316" s="91"/>
      <c r="I316" s="91"/>
      <c r="J316" s="92"/>
      <c r="K316" s="92"/>
      <c r="L316" s="93"/>
    </row>
    <row r="317" spans="2:12" x14ac:dyDescent="0.25">
      <c r="B317" s="90" t="str">
        <f>IF(C317="","",+COUNTA($C$7:C317))</f>
        <v/>
      </c>
      <c r="C317" s="94"/>
      <c r="D317" s="94"/>
      <c r="E317" s="94"/>
      <c r="F317" s="94"/>
      <c r="G317" s="91"/>
      <c r="H317" s="91"/>
      <c r="I317" s="91"/>
      <c r="J317" s="92"/>
      <c r="K317" s="92"/>
      <c r="L317" s="93"/>
    </row>
    <row r="318" spans="2:12" x14ac:dyDescent="0.25">
      <c r="B318" s="90" t="str">
        <f>IF(C318="","",+COUNTA($C$7:C318))</f>
        <v/>
      </c>
      <c r="C318" s="94"/>
      <c r="D318" s="94"/>
      <c r="E318" s="94"/>
      <c r="F318" s="94"/>
      <c r="G318" s="91"/>
      <c r="H318" s="91"/>
      <c r="I318" s="91"/>
      <c r="J318" s="92"/>
      <c r="K318" s="92"/>
      <c r="L318" s="93"/>
    </row>
    <row r="319" spans="2:12" x14ac:dyDescent="0.25">
      <c r="B319" s="90" t="str">
        <f>IF(C319="","",+COUNTA($C$7:C319))</f>
        <v/>
      </c>
      <c r="C319" s="94"/>
      <c r="D319" s="94"/>
      <c r="E319" s="94"/>
      <c r="F319" s="94"/>
      <c r="G319" s="91"/>
      <c r="H319" s="91"/>
      <c r="I319" s="91"/>
      <c r="J319" s="92"/>
      <c r="K319" s="92"/>
      <c r="L319" s="93"/>
    </row>
    <row r="320" spans="2:12" x14ac:dyDescent="0.25">
      <c r="B320" s="90" t="str">
        <f>IF(C320="","",+COUNTA($C$7:C320))</f>
        <v/>
      </c>
      <c r="C320" s="94"/>
      <c r="D320" s="94"/>
      <c r="E320" s="94"/>
      <c r="F320" s="94"/>
      <c r="G320" s="91"/>
      <c r="H320" s="91"/>
      <c r="I320" s="91"/>
      <c r="J320" s="92"/>
      <c r="K320" s="92"/>
      <c r="L320" s="93"/>
    </row>
    <row r="321" spans="2:12" x14ac:dyDescent="0.25">
      <c r="B321" s="90" t="str">
        <f>IF(C321="","",+COUNTA($C$7:C321))</f>
        <v/>
      </c>
      <c r="C321" s="94"/>
      <c r="D321" s="94"/>
      <c r="E321" s="94"/>
      <c r="F321" s="94"/>
      <c r="G321" s="91"/>
      <c r="H321" s="91"/>
      <c r="I321" s="91"/>
      <c r="J321" s="92"/>
      <c r="K321" s="92"/>
      <c r="L321" s="93"/>
    </row>
    <row r="322" spans="2:12" x14ac:dyDescent="0.25">
      <c r="B322" s="90" t="str">
        <f>IF(C322="","",+COUNTA($C$7:C322))</f>
        <v/>
      </c>
      <c r="C322" s="94"/>
      <c r="D322" s="94"/>
      <c r="E322" s="94"/>
      <c r="F322" s="94"/>
      <c r="G322" s="91"/>
      <c r="H322" s="91"/>
      <c r="I322" s="91"/>
      <c r="J322" s="92"/>
      <c r="K322" s="92"/>
      <c r="L322" s="93"/>
    </row>
    <row r="323" spans="2:12" x14ac:dyDescent="0.25">
      <c r="B323" s="90" t="str">
        <f>IF(C323="","",+COUNTA($C$7:C323))</f>
        <v/>
      </c>
      <c r="C323" s="94"/>
      <c r="D323" s="94"/>
      <c r="E323" s="94"/>
      <c r="F323" s="94"/>
      <c r="G323" s="91"/>
      <c r="H323" s="91"/>
      <c r="I323" s="91"/>
      <c r="J323" s="92"/>
      <c r="K323" s="92"/>
      <c r="L323" s="93"/>
    </row>
    <row r="324" spans="2:12" x14ac:dyDescent="0.25">
      <c r="B324" s="90" t="str">
        <f>IF(C324="","",+COUNTA($C$7:C324))</f>
        <v/>
      </c>
      <c r="C324" s="94"/>
      <c r="D324" s="94"/>
      <c r="E324" s="94"/>
      <c r="F324" s="94"/>
      <c r="G324" s="91"/>
      <c r="H324" s="91"/>
      <c r="I324" s="91"/>
      <c r="J324" s="92"/>
      <c r="K324" s="92"/>
      <c r="L324" s="93"/>
    </row>
    <row r="325" spans="2:12" x14ac:dyDescent="0.25">
      <c r="B325" s="90" t="str">
        <f>IF(C325="","",+COUNTA($C$7:C325))</f>
        <v/>
      </c>
      <c r="C325" s="94"/>
      <c r="D325" s="94"/>
      <c r="E325" s="94"/>
      <c r="F325" s="94"/>
      <c r="G325" s="91"/>
      <c r="H325" s="91"/>
      <c r="I325" s="91"/>
      <c r="J325" s="92"/>
      <c r="K325" s="92"/>
      <c r="L325" s="93"/>
    </row>
    <row r="326" spans="2:12" x14ac:dyDescent="0.25">
      <c r="B326" s="90" t="str">
        <f>IF(C326="","",+COUNTA($C$7:C326))</f>
        <v/>
      </c>
      <c r="C326" s="94"/>
      <c r="D326" s="94"/>
      <c r="E326" s="94"/>
      <c r="F326" s="94"/>
      <c r="G326" s="91"/>
      <c r="H326" s="91"/>
      <c r="I326" s="91"/>
      <c r="J326" s="92"/>
      <c r="K326" s="92"/>
      <c r="L326" s="93"/>
    </row>
    <row r="327" spans="2:12" x14ac:dyDescent="0.25">
      <c r="B327" s="90" t="str">
        <f>IF(C327="","",+COUNTA($C$7:C327))</f>
        <v/>
      </c>
      <c r="C327" s="94"/>
      <c r="D327" s="94"/>
      <c r="E327" s="94"/>
      <c r="F327" s="94"/>
      <c r="G327" s="91"/>
      <c r="H327" s="91"/>
      <c r="I327" s="91"/>
      <c r="J327" s="92"/>
      <c r="K327" s="92"/>
      <c r="L327" s="93"/>
    </row>
    <row r="328" spans="2:12" x14ac:dyDescent="0.25">
      <c r="B328" s="90" t="str">
        <f>IF(C328="","",+COUNTA($C$7:C328))</f>
        <v/>
      </c>
      <c r="C328" s="94"/>
      <c r="D328" s="94"/>
      <c r="E328" s="94"/>
      <c r="F328" s="94"/>
      <c r="G328" s="91"/>
      <c r="H328" s="91"/>
      <c r="I328" s="91"/>
      <c r="J328" s="92"/>
      <c r="K328" s="92"/>
      <c r="L328" s="93"/>
    </row>
    <row r="329" spans="2:12" x14ac:dyDescent="0.25">
      <c r="B329" s="90" t="str">
        <f>IF(C329="","",+COUNTA($C$7:C329))</f>
        <v/>
      </c>
      <c r="C329" s="94"/>
      <c r="D329" s="94"/>
      <c r="E329" s="94"/>
      <c r="F329" s="94"/>
      <c r="G329" s="91"/>
      <c r="H329" s="91"/>
      <c r="I329" s="91"/>
      <c r="J329" s="92"/>
      <c r="K329" s="92"/>
      <c r="L329" s="93"/>
    </row>
    <row r="330" spans="2:12" x14ac:dyDescent="0.25">
      <c r="B330" s="90" t="str">
        <f>IF(C330="","",+COUNTA($C$7:C330))</f>
        <v/>
      </c>
      <c r="C330" s="94"/>
      <c r="D330" s="94"/>
      <c r="E330" s="94"/>
      <c r="F330" s="94"/>
      <c r="G330" s="91"/>
      <c r="H330" s="91"/>
      <c r="I330" s="91"/>
      <c r="J330" s="92"/>
      <c r="K330" s="92"/>
      <c r="L330" s="93"/>
    </row>
    <row r="331" spans="2:12" x14ac:dyDescent="0.25">
      <c r="B331" s="90" t="str">
        <f>IF(C331="","",+COUNTA($C$7:C331))</f>
        <v/>
      </c>
      <c r="C331" s="94"/>
      <c r="D331" s="94"/>
      <c r="E331" s="94"/>
      <c r="F331" s="94"/>
      <c r="G331" s="91"/>
      <c r="H331" s="91"/>
      <c r="I331" s="91"/>
      <c r="J331" s="92"/>
      <c r="K331" s="92"/>
      <c r="L331" s="93"/>
    </row>
    <row r="332" spans="2:12" x14ac:dyDescent="0.25">
      <c r="B332" s="90" t="str">
        <f>IF(C332="","",+COUNTA($C$7:C332))</f>
        <v/>
      </c>
      <c r="C332" s="94"/>
      <c r="D332" s="94"/>
      <c r="E332" s="94"/>
      <c r="F332" s="94"/>
      <c r="G332" s="91"/>
      <c r="H332" s="91"/>
      <c r="I332" s="91"/>
      <c r="J332" s="92"/>
      <c r="K332" s="92"/>
      <c r="L332" s="93"/>
    </row>
    <row r="333" spans="2:12" x14ac:dyDescent="0.25">
      <c r="B333" s="90" t="str">
        <f>IF(C333="","",+COUNTA($C$7:C333))</f>
        <v/>
      </c>
      <c r="C333" s="94"/>
      <c r="D333" s="94"/>
      <c r="E333" s="94"/>
      <c r="F333" s="94"/>
      <c r="G333" s="91"/>
      <c r="H333" s="91"/>
      <c r="I333" s="91"/>
      <c r="J333" s="92"/>
      <c r="K333" s="92"/>
      <c r="L333" s="93"/>
    </row>
    <row r="334" spans="2:12" x14ac:dyDescent="0.25">
      <c r="B334" s="90" t="str">
        <f>IF(C334="","",+COUNTA($C$7:C334))</f>
        <v/>
      </c>
      <c r="C334" s="94"/>
      <c r="D334" s="94"/>
      <c r="E334" s="94"/>
      <c r="F334" s="94"/>
      <c r="G334" s="91"/>
      <c r="H334" s="91"/>
      <c r="I334" s="91"/>
      <c r="J334" s="92"/>
      <c r="K334" s="92"/>
      <c r="L334" s="93"/>
    </row>
    <row r="335" spans="2:12" x14ac:dyDescent="0.25">
      <c r="B335" s="90" t="str">
        <f>IF(C335="","",+COUNTA($C$7:C335))</f>
        <v/>
      </c>
      <c r="C335" s="94"/>
      <c r="D335" s="94"/>
      <c r="E335" s="94"/>
      <c r="F335" s="94"/>
      <c r="G335" s="91"/>
      <c r="H335" s="91"/>
      <c r="I335" s="91"/>
      <c r="J335" s="92"/>
      <c r="K335" s="92"/>
      <c r="L335" s="93"/>
    </row>
    <row r="336" spans="2:12" x14ac:dyDescent="0.25">
      <c r="B336" s="90" t="str">
        <f>IF(C336="","",+COUNTA($C$7:C336))</f>
        <v/>
      </c>
      <c r="C336" s="94"/>
      <c r="D336" s="94"/>
      <c r="E336" s="94"/>
      <c r="F336" s="94"/>
      <c r="G336" s="91"/>
      <c r="H336" s="91"/>
      <c r="I336" s="91"/>
      <c r="J336" s="92"/>
      <c r="K336" s="92"/>
      <c r="L336" s="93"/>
    </row>
    <row r="337" spans="2:12" x14ac:dyDescent="0.25">
      <c r="B337" s="90" t="str">
        <f>IF(C337="","",+COUNTA($C$7:C337))</f>
        <v/>
      </c>
      <c r="C337" s="94"/>
      <c r="D337" s="94"/>
      <c r="E337" s="94"/>
      <c r="F337" s="94"/>
      <c r="G337" s="91"/>
      <c r="H337" s="91"/>
      <c r="I337" s="91"/>
      <c r="J337" s="92"/>
      <c r="K337" s="92"/>
      <c r="L337" s="93"/>
    </row>
    <row r="338" spans="2:12" x14ac:dyDescent="0.25">
      <c r="B338" s="90" t="str">
        <f>IF(C338="","",+COUNTA($C$7:C338))</f>
        <v/>
      </c>
      <c r="C338" s="94"/>
      <c r="D338" s="94"/>
      <c r="E338" s="94"/>
      <c r="F338" s="94"/>
      <c r="G338" s="91"/>
      <c r="H338" s="91"/>
      <c r="I338" s="91"/>
      <c r="J338" s="92"/>
      <c r="K338" s="92"/>
      <c r="L338" s="93"/>
    </row>
    <row r="339" spans="2:12" x14ac:dyDescent="0.25">
      <c r="B339" s="90" t="str">
        <f>IF(C339="","",+COUNTA($C$7:C339))</f>
        <v/>
      </c>
      <c r="C339" s="94"/>
      <c r="D339" s="94"/>
      <c r="E339" s="94"/>
      <c r="F339" s="94"/>
      <c r="G339" s="91"/>
      <c r="H339" s="91"/>
      <c r="I339" s="91"/>
      <c r="J339" s="92"/>
      <c r="K339" s="92"/>
      <c r="L339" s="93"/>
    </row>
    <row r="340" spans="2:12" x14ac:dyDescent="0.25">
      <c r="B340" s="90" t="str">
        <f>IF(C340="","",+COUNTA($C$7:C340))</f>
        <v/>
      </c>
      <c r="C340" s="94"/>
      <c r="D340" s="94"/>
      <c r="E340" s="94"/>
      <c r="F340" s="94"/>
      <c r="G340" s="91"/>
      <c r="H340" s="91"/>
      <c r="I340" s="91"/>
      <c r="J340" s="92"/>
      <c r="K340" s="92"/>
      <c r="L340" s="93"/>
    </row>
    <row r="341" spans="2:12" x14ac:dyDescent="0.25">
      <c r="B341" s="90" t="str">
        <f>IF(C341="","",+COUNTA($C$7:C341))</f>
        <v/>
      </c>
      <c r="C341" s="94"/>
      <c r="D341" s="94"/>
      <c r="E341" s="94"/>
      <c r="F341" s="94"/>
      <c r="G341" s="91"/>
      <c r="H341" s="91"/>
      <c r="I341" s="91"/>
      <c r="J341" s="92"/>
      <c r="K341" s="92"/>
      <c r="L341" s="93"/>
    </row>
    <row r="342" spans="2:12" x14ac:dyDescent="0.25">
      <c r="B342" s="90" t="str">
        <f>IF(C342="","",+COUNTA($C$7:C342))</f>
        <v/>
      </c>
      <c r="C342" s="94"/>
      <c r="D342" s="94"/>
      <c r="E342" s="94"/>
      <c r="F342" s="94"/>
      <c r="G342" s="91"/>
      <c r="H342" s="91"/>
      <c r="I342" s="91"/>
      <c r="J342" s="92"/>
      <c r="K342" s="92"/>
      <c r="L342" s="93"/>
    </row>
    <row r="343" spans="2:12" x14ac:dyDescent="0.25">
      <c r="B343" s="90" t="str">
        <f>IF(C343="","",+COUNTA($C$7:C343))</f>
        <v/>
      </c>
      <c r="C343" s="94"/>
      <c r="D343" s="94"/>
      <c r="E343" s="94"/>
      <c r="F343" s="94"/>
      <c r="G343" s="91"/>
      <c r="H343" s="91"/>
      <c r="I343" s="91"/>
      <c r="J343" s="92"/>
      <c r="K343" s="92"/>
      <c r="L343" s="93"/>
    </row>
    <row r="344" spans="2:12" x14ac:dyDescent="0.25">
      <c r="B344" s="90" t="str">
        <f>IF(C344="","",+COUNTA($C$7:C344))</f>
        <v/>
      </c>
      <c r="C344" s="94"/>
      <c r="D344" s="94"/>
      <c r="E344" s="94"/>
      <c r="F344" s="94"/>
      <c r="G344" s="91"/>
      <c r="H344" s="91"/>
      <c r="I344" s="91"/>
      <c r="J344" s="92"/>
      <c r="K344" s="92"/>
      <c r="L344" s="93"/>
    </row>
    <row r="345" spans="2:12" x14ac:dyDescent="0.25">
      <c r="B345" s="90" t="str">
        <f>IF(C345="","",+COUNTA($C$7:C345))</f>
        <v/>
      </c>
      <c r="C345" s="94"/>
      <c r="D345" s="94"/>
      <c r="E345" s="94"/>
      <c r="F345" s="94"/>
      <c r="G345" s="91"/>
      <c r="H345" s="91"/>
      <c r="I345" s="91"/>
      <c r="J345" s="92"/>
      <c r="K345" s="92"/>
      <c r="L345" s="93"/>
    </row>
    <row r="346" spans="2:12" x14ac:dyDescent="0.25">
      <c r="B346" s="90" t="str">
        <f>IF(C346="","",+COUNTA($C$7:C346))</f>
        <v/>
      </c>
      <c r="C346" s="94"/>
      <c r="D346" s="94"/>
      <c r="E346" s="94"/>
      <c r="F346" s="94"/>
      <c r="G346" s="91"/>
      <c r="H346" s="91"/>
      <c r="I346" s="91"/>
      <c r="J346" s="92"/>
      <c r="K346" s="92"/>
      <c r="L346" s="93"/>
    </row>
    <row r="347" spans="2:12" x14ac:dyDescent="0.25">
      <c r="B347" s="90" t="str">
        <f>IF(C347="","",+COUNTA($C$7:C347))</f>
        <v/>
      </c>
      <c r="C347" s="94"/>
      <c r="D347" s="94"/>
      <c r="E347" s="94"/>
      <c r="F347" s="94"/>
      <c r="G347" s="91"/>
      <c r="H347" s="91"/>
      <c r="I347" s="91"/>
      <c r="J347" s="92"/>
      <c r="K347" s="92"/>
      <c r="L347" s="93"/>
    </row>
    <row r="348" spans="2:12" x14ac:dyDescent="0.25">
      <c r="B348" s="90" t="str">
        <f>IF(C348="","",+COUNTA($C$7:C348))</f>
        <v/>
      </c>
      <c r="C348" s="94"/>
      <c r="D348" s="94"/>
      <c r="E348" s="94"/>
      <c r="F348" s="94"/>
      <c r="G348" s="91"/>
      <c r="H348" s="91"/>
      <c r="I348" s="91"/>
      <c r="J348" s="92"/>
      <c r="K348" s="92"/>
      <c r="L348" s="93"/>
    </row>
    <row r="349" spans="2:12" x14ac:dyDescent="0.25">
      <c r="B349" s="90" t="str">
        <f>IF(C349="","",+COUNTA($C$7:C349))</f>
        <v/>
      </c>
      <c r="C349" s="94"/>
      <c r="D349" s="94"/>
      <c r="E349" s="94"/>
      <c r="F349" s="94"/>
      <c r="G349" s="91"/>
      <c r="H349" s="91"/>
      <c r="I349" s="91"/>
      <c r="J349" s="92"/>
      <c r="K349" s="92"/>
      <c r="L349" s="93"/>
    </row>
    <row r="350" spans="2:12" x14ac:dyDescent="0.25">
      <c r="B350" s="90" t="str">
        <f>IF(C350="","",+COUNTA($C$7:C350))</f>
        <v/>
      </c>
      <c r="C350" s="94"/>
      <c r="D350" s="94"/>
      <c r="E350" s="94"/>
      <c r="F350" s="94"/>
      <c r="G350" s="91"/>
      <c r="H350" s="91"/>
      <c r="I350" s="91"/>
      <c r="J350" s="92"/>
      <c r="K350" s="92"/>
      <c r="L350" s="93"/>
    </row>
    <row r="351" spans="2:12" x14ac:dyDescent="0.25">
      <c r="B351" s="90" t="str">
        <f>IF(C351="","",+COUNTA($C$7:C351))</f>
        <v/>
      </c>
      <c r="C351" s="94"/>
      <c r="D351" s="94"/>
      <c r="E351" s="94"/>
      <c r="F351" s="94"/>
      <c r="G351" s="91"/>
      <c r="H351" s="91"/>
      <c r="I351" s="91"/>
      <c r="J351" s="92"/>
      <c r="K351" s="92"/>
      <c r="L351" s="93"/>
    </row>
    <row r="352" spans="2:12" x14ac:dyDescent="0.25">
      <c r="B352" s="90" t="str">
        <f>IF(C352="","",+COUNTA($C$7:C352))</f>
        <v/>
      </c>
      <c r="C352" s="94"/>
      <c r="D352" s="94"/>
      <c r="E352" s="94"/>
      <c r="F352" s="94"/>
      <c r="G352" s="91"/>
      <c r="H352" s="91"/>
      <c r="I352" s="91"/>
      <c r="J352" s="92"/>
      <c r="K352" s="92"/>
      <c r="L352" s="93"/>
    </row>
    <row r="353" spans="2:12" x14ac:dyDescent="0.25">
      <c r="B353" s="90" t="str">
        <f>IF(C353="","",+COUNTA($C$7:C353))</f>
        <v/>
      </c>
      <c r="C353" s="94"/>
      <c r="D353" s="94"/>
      <c r="E353" s="94"/>
      <c r="F353" s="94"/>
      <c r="G353" s="91"/>
      <c r="H353" s="91"/>
      <c r="I353" s="91"/>
      <c r="J353" s="92"/>
      <c r="K353" s="92"/>
      <c r="L353" s="93"/>
    </row>
    <row r="354" spans="2:12" x14ac:dyDescent="0.25">
      <c r="B354" s="90" t="str">
        <f>IF(C354="","",+COUNTA($C$7:C354))</f>
        <v/>
      </c>
      <c r="C354" s="94"/>
      <c r="D354" s="94"/>
      <c r="E354" s="94"/>
      <c r="F354" s="94"/>
      <c r="G354" s="91"/>
      <c r="H354" s="91"/>
      <c r="I354" s="91"/>
      <c r="J354" s="92"/>
      <c r="K354" s="92"/>
      <c r="L354" s="93"/>
    </row>
    <row r="355" spans="2:12" x14ac:dyDescent="0.25">
      <c r="B355" s="90" t="str">
        <f>IF(C355="","",+COUNTA($C$7:C355))</f>
        <v/>
      </c>
      <c r="C355" s="94"/>
      <c r="D355" s="94"/>
      <c r="E355" s="94"/>
      <c r="F355" s="94"/>
      <c r="G355" s="91"/>
      <c r="H355" s="91"/>
      <c r="I355" s="91"/>
      <c r="J355" s="92"/>
      <c r="K355" s="92"/>
      <c r="L355" s="93"/>
    </row>
    <row r="356" spans="2:12" x14ac:dyDescent="0.25">
      <c r="B356" s="90" t="str">
        <f>IF(C356="","",+COUNTA($C$7:C356))</f>
        <v/>
      </c>
      <c r="C356" s="94"/>
      <c r="D356" s="94"/>
      <c r="E356" s="94"/>
      <c r="F356" s="94"/>
      <c r="G356" s="91"/>
      <c r="H356" s="91"/>
      <c r="I356" s="91"/>
      <c r="J356" s="92"/>
      <c r="K356" s="92"/>
      <c r="L356" s="93"/>
    </row>
    <row r="357" spans="2:12" x14ac:dyDescent="0.25">
      <c r="B357" s="90" t="str">
        <f>IF(C357="","",+COUNTA($C$7:C357))</f>
        <v/>
      </c>
      <c r="C357" s="94"/>
      <c r="D357" s="94"/>
      <c r="E357" s="94"/>
      <c r="F357" s="94"/>
      <c r="G357" s="91"/>
      <c r="H357" s="91"/>
      <c r="I357" s="91"/>
      <c r="J357" s="92"/>
      <c r="K357" s="92"/>
      <c r="L357" s="93"/>
    </row>
    <row r="358" spans="2:12" x14ac:dyDescent="0.25">
      <c r="B358" s="90" t="str">
        <f>IF(C358="","",+COUNTA($C$7:C358))</f>
        <v/>
      </c>
      <c r="C358" s="94"/>
      <c r="D358" s="94"/>
      <c r="E358" s="94"/>
      <c r="F358" s="94"/>
      <c r="G358" s="91"/>
      <c r="H358" s="91"/>
      <c r="I358" s="91"/>
      <c r="J358" s="92"/>
      <c r="K358" s="92"/>
      <c r="L358" s="93"/>
    </row>
    <row r="359" spans="2:12" x14ac:dyDescent="0.25">
      <c r="B359" s="90" t="str">
        <f>IF(C359="","",+COUNTA($C$7:C359))</f>
        <v/>
      </c>
      <c r="C359" s="94"/>
      <c r="D359" s="94"/>
      <c r="E359" s="94"/>
      <c r="F359" s="94"/>
      <c r="G359" s="91"/>
      <c r="H359" s="91"/>
      <c r="I359" s="91"/>
      <c r="J359" s="92"/>
      <c r="K359" s="92"/>
      <c r="L359" s="93"/>
    </row>
    <row r="360" spans="2:12" x14ac:dyDescent="0.25">
      <c r="B360" s="90" t="str">
        <f>IF(C360="","",+COUNTA($C$7:C360))</f>
        <v/>
      </c>
      <c r="C360" s="94"/>
      <c r="D360" s="94"/>
      <c r="E360" s="94"/>
      <c r="F360" s="94"/>
      <c r="G360" s="91"/>
      <c r="H360" s="91"/>
      <c r="I360" s="91"/>
      <c r="J360" s="92"/>
      <c r="K360" s="92"/>
      <c r="L360" s="93"/>
    </row>
    <row r="361" spans="2:12" x14ac:dyDescent="0.25">
      <c r="B361" s="90" t="str">
        <f>IF(C361="","",+COUNTA($C$7:C361))</f>
        <v/>
      </c>
      <c r="C361" s="94"/>
      <c r="D361" s="94"/>
      <c r="E361" s="94"/>
      <c r="F361" s="94"/>
      <c r="G361" s="91"/>
      <c r="H361" s="91"/>
      <c r="I361" s="91"/>
      <c r="J361" s="92"/>
      <c r="K361" s="92"/>
      <c r="L361" s="93"/>
    </row>
    <row r="362" spans="2:12" x14ac:dyDescent="0.25">
      <c r="B362" s="90" t="str">
        <f>IF(C362="","",+COUNTA($C$7:C362))</f>
        <v/>
      </c>
      <c r="C362" s="94"/>
      <c r="D362" s="94"/>
      <c r="E362" s="94"/>
      <c r="F362" s="94"/>
      <c r="G362" s="91"/>
      <c r="H362" s="91"/>
      <c r="I362" s="91"/>
      <c r="J362" s="92"/>
      <c r="K362" s="92"/>
      <c r="L362" s="93"/>
    </row>
    <row r="363" spans="2:12" x14ac:dyDescent="0.25">
      <c r="B363" s="90" t="str">
        <f>IF(C363="","",+COUNTA($C$7:C363))</f>
        <v/>
      </c>
      <c r="C363" s="94"/>
      <c r="D363" s="94"/>
      <c r="E363" s="94"/>
      <c r="F363" s="94"/>
      <c r="G363" s="91"/>
      <c r="H363" s="91"/>
      <c r="I363" s="91"/>
      <c r="J363" s="92"/>
      <c r="K363" s="92"/>
      <c r="L363" s="93"/>
    </row>
    <row r="364" spans="2:12" x14ac:dyDescent="0.25">
      <c r="B364" s="90" t="str">
        <f>IF(C364="","",+COUNTA($C$7:C364))</f>
        <v/>
      </c>
      <c r="C364" s="94"/>
      <c r="D364" s="94"/>
      <c r="E364" s="94"/>
      <c r="F364" s="94"/>
      <c r="G364" s="91"/>
      <c r="H364" s="91"/>
      <c r="I364" s="91"/>
      <c r="J364" s="92"/>
      <c r="K364" s="92"/>
      <c r="L364" s="93"/>
    </row>
    <row r="365" spans="2:12" x14ac:dyDescent="0.25">
      <c r="B365" s="90" t="str">
        <f>IF(C365="","",+COUNTA($C$7:C365))</f>
        <v/>
      </c>
      <c r="C365" s="94"/>
      <c r="D365" s="94"/>
      <c r="E365" s="94"/>
      <c r="F365" s="94"/>
      <c r="G365" s="91"/>
      <c r="H365" s="91"/>
      <c r="I365" s="91"/>
      <c r="J365" s="92"/>
      <c r="K365" s="92"/>
      <c r="L365" s="93"/>
    </row>
    <row r="366" spans="2:12" x14ac:dyDescent="0.25">
      <c r="B366" s="90" t="str">
        <f>IF(C366="","",+COUNTA($C$7:C366))</f>
        <v/>
      </c>
      <c r="C366" s="94"/>
      <c r="D366" s="94"/>
      <c r="E366" s="94"/>
      <c r="F366" s="94"/>
      <c r="G366" s="91"/>
      <c r="H366" s="91"/>
      <c r="I366" s="91"/>
      <c r="J366" s="92"/>
      <c r="K366" s="92"/>
      <c r="L366" s="93"/>
    </row>
    <row r="367" spans="2:12" x14ac:dyDescent="0.25">
      <c r="B367" s="90" t="str">
        <f>IF(C367="","",+COUNTA($C$7:C367))</f>
        <v/>
      </c>
      <c r="C367" s="94"/>
      <c r="D367" s="94"/>
      <c r="E367" s="94"/>
      <c r="F367" s="94"/>
      <c r="G367" s="91"/>
      <c r="H367" s="91"/>
      <c r="I367" s="91"/>
      <c r="J367" s="92"/>
      <c r="K367" s="92"/>
      <c r="L367" s="93"/>
    </row>
    <row r="368" spans="2:12" x14ac:dyDescent="0.25">
      <c r="B368" s="90" t="str">
        <f>IF(C368="","",+COUNTA($C$7:C368))</f>
        <v/>
      </c>
      <c r="C368" s="94"/>
      <c r="D368" s="94"/>
      <c r="E368" s="94"/>
      <c r="F368" s="94"/>
      <c r="G368" s="91"/>
      <c r="H368" s="91"/>
      <c r="I368" s="91"/>
      <c r="J368" s="92"/>
      <c r="K368" s="92"/>
      <c r="L368" s="93"/>
    </row>
    <row r="369" spans="2:12" x14ac:dyDescent="0.25">
      <c r="B369" s="90" t="str">
        <f>IF(C369="","",+COUNTA($C$7:C369))</f>
        <v/>
      </c>
      <c r="C369" s="94"/>
      <c r="D369" s="94"/>
      <c r="E369" s="94"/>
      <c r="F369" s="94"/>
      <c r="G369" s="91"/>
      <c r="H369" s="91"/>
      <c r="I369" s="91"/>
      <c r="J369" s="92"/>
      <c r="K369" s="92"/>
      <c r="L369" s="93"/>
    </row>
    <row r="370" spans="2:12" x14ac:dyDescent="0.25">
      <c r="B370" s="90" t="str">
        <f>IF(C370="","",+COUNTA($C$7:C370))</f>
        <v/>
      </c>
      <c r="C370" s="94"/>
      <c r="D370" s="94"/>
      <c r="E370" s="94"/>
      <c r="F370" s="94"/>
      <c r="G370" s="91"/>
      <c r="H370" s="91"/>
      <c r="I370" s="91"/>
      <c r="J370" s="92"/>
      <c r="K370" s="92"/>
      <c r="L370" s="93"/>
    </row>
    <row r="371" spans="2:12" x14ac:dyDescent="0.25">
      <c r="B371" s="90" t="str">
        <f>IF(C371="","",+COUNTA($C$7:C371))</f>
        <v/>
      </c>
      <c r="C371" s="94"/>
      <c r="D371" s="94"/>
      <c r="E371" s="94"/>
      <c r="F371" s="94"/>
      <c r="G371" s="91"/>
      <c r="H371" s="91"/>
      <c r="I371" s="91"/>
      <c r="J371" s="92"/>
      <c r="K371" s="92"/>
      <c r="L371" s="93"/>
    </row>
    <row r="372" spans="2:12" x14ac:dyDescent="0.25">
      <c r="B372" s="90" t="str">
        <f>IF(C372="","",+COUNTA($C$7:C372))</f>
        <v/>
      </c>
      <c r="C372" s="94"/>
      <c r="D372" s="94"/>
      <c r="E372" s="94"/>
      <c r="F372" s="94"/>
      <c r="G372" s="91"/>
      <c r="H372" s="91"/>
      <c r="I372" s="91"/>
      <c r="J372" s="92"/>
      <c r="K372" s="92"/>
      <c r="L372" s="93"/>
    </row>
    <row r="373" spans="2:12" x14ac:dyDescent="0.25">
      <c r="B373" s="90" t="str">
        <f>IF(C373="","",+COUNTA($C$7:C373))</f>
        <v/>
      </c>
      <c r="C373" s="94"/>
      <c r="D373" s="94"/>
      <c r="E373" s="94"/>
      <c r="F373" s="94"/>
      <c r="G373" s="91"/>
      <c r="H373" s="91"/>
      <c r="I373" s="91"/>
      <c r="J373" s="92"/>
      <c r="K373" s="92"/>
      <c r="L373" s="93"/>
    </row>
    <row r="374" spans="2:12" x14ac:dyDescent="0.25">
      <c r="B374" s="90" t="str">
        <f>IF(C374="","",+COUNTA($C$7:C374))</f>
        <v/>
      </c>
      <c r="C374" s="94"/>
      <c r="D374" s="94"/>
      <c r="E374" s="94"/>
      <c r="F374" s="94"/>
      <c r="G374" s="91"/>
      <c r="H374" s="91"/>
      <c r="I374" s="91"/>
      <c r="J374" s="92"/>
      <c r="K374" s="92"/>
      <c r="L374" s="93"/>
    </row>
    <row r="375" spans="2:12" x14ac:dyDescent="0.25">
      <c r="B375" s="90" t="str">
        <f>IF(C375="","",+COUNTA($C$7:C375))</f>
        <v/>
      </c>
      <c r="C375" s="94"/>
      <c r="D375" s="94"/>
      <c r="E375" s="94"/>
      <c r="F375" s="94"/>
      <c r="G375" s="91"/>
      <c r="H375" s="91"/>
      <c r="I375" s="91"/>
      <c r="J375" s="92"/>
      <c r="K375" s="92"/>
      <c r="L375" s="93"/>
    </row>
    <row r="376" spans="2:12" x14ac:dyDescent="0.25">
      <c r="B376" s="90" t="str">
        <f>IF(C376="","",+COUNTA($C$7:C376))</f>
        <v/>
      </c>
      <c r="C376" s="94"/>
      <c r="D376" s="94"/>
      <c r="E376" s="94"/>
      <c r="F376" s="94"/>
      <c r="G376" s="91"/>
      <c r="H376" s="91"/>
      <c r="I376" s="91"/>
      <c r="J376" s="92"/>
      <c r="K376" s="92"/>
      <c r="L376" s="93"/>
    </row>
    <row r="377" spans="2:12" x14ac:dyDescent="0.25">
      <c r="B377" s="90" t="str">
        <f>IF(C377="","",+COUNTA($C$7:C377))</f>
        <v/>
      </c>
      <c r="C377" s="94"/>
      <c r="D377" s="94"/>
      <c r="E377" s="94"/>
      <c r="F377" s="94"/>
      <c r="G377" s="91"/>
      <c r="H377" s="91"/>
      <c r="I377" s="91"/>
      <c r="J377" s="92"/>
      <c r="K377" s="92"/>
      <c r="L377" s="93"/>
    </row>
    <row r="378" spans="2:12" x14ac:dyDescent="0.25">
      <c r="B378" s="90" t="str">
        <f>IF(C378="","",+COUNTA($C$7:C378))</f>
        <v/>
      </c>
      <c r="C378" s="94"/>
      <c r="D378" s="94"/>
      <c r="E378" s="94"/>
      <c r="F378" s="94"/>
      <c r="G378" s="91"/>
      <c r="H378" s="91"/>
      <c r="I378" s="91"/>
      <c r="J378" s="92"/>
      <c r="K378" s="92"/>
      <c r="L378" s="93"/>
    </row>
    <row r="379" spans="2:12" x14ac:dyDescent="0.25">
      <c r="B379" s="90" t="str">
        <f>IF(C379="","",+COUNTA($C$7:C379))</f>
        <v/>
      </c>
      <c r="C379" s="94"/>
      <c r="D379" s="94"/>
      <c r="E379" s="94"/>
      <c r="F379" s="94"/>
      <c r="G379" s="91"/>
      <c r="H379" s="91"/>
      <c r="I379" s="91"/>
      <c r="J379" s="92"/>
      <c r="K379" s="92"/>
      <c r="L379" s="93"/>
    </row>
    <row r="380" spans="2:12" x14ac:dyDescent="0.25">
      <c r="B380" s="90" t="str">
        <f>IF(C380="","",+COUNTA($C$7:C380))</f>
        <v/>
      </c>
      <c r="C380" s="94"/>
      <c r="D380" s="94"/>
      <c r="E380" s="94"/>
      <c r="F380" s="94"/>
      <c r="G380" s="91"/>
      <c r="H380" s="91"/>
      <c r="I380" s="91"/>
      <c r="J380" s="92"/>
      <c r="K380" s="92"/>
      <c r="L380" s="93"/>
    </row>
    <row r="381" spans="2:12" x14ac:dyDescent="0.25">
      <c r="B381" s="90" t="str">
        <f>IF(C381="","",+COUNTA($C$7:C381))</f>
        <v/>
      </c>
      <c r="C381" s="94"/>
      <c r="D381" s="94"/>
      <c r="E381" s="94"/>
      <c r="F381" s="94"/>
      <c r="G381" s="91"/>
      <c r="H381" s="91"/>
      <c r="I381" s="91"/>
      <c r="J381" s="92"/>
      <c r="K381" s="92"/>
      <c r="L381" s="93"/>
    </row>
    <row r="382" spans="2:12" x14ac:dyDescent="0.25">
      <c r="B382" s="90" t="str">
        <f>IF(C382="","",+COUNTA($C$7:C382))</f>
        <v/>
      </c>
      <c r="C382" s="94"/>
      <c r="D382" s="94"/>
      <c r="E382" s="94"/>
      <c r="F382" s="94"/>
      <c r="G382" s="91"/>
      <c r="H382" s="91"/>
      <c r="I382" s="91"/>
      <c r="J382" s="92"/>
      <c r="K382" s="92"/>
      <c r="L382" s="93"/>
    </row>
    <row r="383" spans="2:12" x14ac:dyDescent="0.25">
      <c r="B383" s="90" t="str">
        <f>IF(C383="","",+COUNTA($C$7:C383))</f>
        <v/>
      </c>
      <c r="C383" s="94"/>
      <c r="D383" s="94"/>
      <c r="E383" s="94"/>
      <c r="F383" s="94"/>
      <c r="G383" s="91"/>
      <c r="H383" s="91"/>
      <c r="I383" s="91"/>
      <c r="J383" s="92"/>
      <c r="K383" s="92"/>
      <c r="L383" s="93"/>
    </row>
    <row r="384" spans="2:12" x14ac:dyDescent="0.25">
      <c r="B384" s="90" t="str">
        <f>IF(C384="","",+COUNTA($C$7:C384))</f>
        <v/>
      </c>
      <c r="C384" s="94"/>
      <c r="D384" s="94"/>
      <c r="E384" s="94"/>
      <c r="F384" s="94"/>
      <c r="G384" s="91"/>
      <c r="H384" s="91"/>
      <c r="I384" s="91"/>
      <c r="J384" s="92"/>
      <c r="K384" s="92"/>
      <c r="L384" s="93"/>
    </row>
    <row r="385" spans="2:12" x14ac:dyDescent="0.25">
      <c r="B385" s="90" t="str">
        <f>IF(C385="","",+COUNTA($C$7:C385))</f>
        <v/>
      </c>
      <c r="C385" s="94"/>
      <c r="D385" s="94"/>
      <c r="E385" s="94"/>
      <c r="F385" s="94"/>
      <c r="G385" s="91"/>
      <c r="H385" s="91"/>
      <c r="I385" s="91"/>
      <c r="J385" s="92"/>
      <c r="K385" s="92"/>
      <c r="L385" s="93"/>
    </row>
    <row r="386" spans="2:12" x14ac:dyDescent="0.25">
      <c r="B386" s="90" t="str">
        <f>IF(C386="","",+COUNTA($C$7:C386))</f>
        <v/>
      </c>
      <c r="C386" s="94"/>
      <c r="D386" s="94"/>
      <c r="E386" s="94"/>
      <c r="F386" s="94"/>
      <c r="G386" s="91"/>
      <c r="H386" s="91"/>
      <c r="I386" s="91"/>
      <c r="J386" s="92"/>
      <c r="K386" s="92"/>
      <c r="L386" s="93"/>
    </row>
    <row r="387" spans="2:12" x14ac:dyDescent="0.25">
      <c r="B387" s="90" t="str">
        <f>IF(C387="","",+COUNTA($C$7:C387))</f>
        <v/>
      </c>
      <c r="C387" s="94"/>
      <c r="D387" s="94"/>
      <c r="E387" s="94"/>
      <c r="F387" s="94"/>
      <c r="G387" s="91"/>
      <c r="H387" s="91"/>
      <c r="I387" s="91"/>
      <c r="J387" s="92"/>
      <c r="K387" s="92"/>
      <c r="L387" s="93"/>
    </row>
    <row r="388" spans="2:12" x14ac:dyDescent="0.25">
      <c r="B388" s="90" t="str">
        <f>IF(C388="","",+COUNTA($C$7:C388))</f>
        <v/>
      </c>
      <c r="C388" s="94"/>
      <c r="D388" s="94"/>
      <c r="E388" s="94"/>
      <c r="F388" s="94"/>
      <c r="G388" s="91"/>
      <c r="H388" s="91"/>
      <c r="I388" s="91"/>
      <c r="J388" s="92"/>
      <c r="K388" s="92"/>
      <c r="L388" s="93"/>
    </row>
    <row r="389" spans="2:12" x14ac:dyDescent="0.25">
      <c r="B389" s="90" t="str">
        <f>IF(C389="","",+COUNTA($C$7:C389))</f>
        <v/>
      </c>
      <c r="C389" s="94"/>
      <c r="D389" s="94"/>
      <c r="E389" s="94"/>
      <c r="F389" s="94"/>
      <c r="G389" s="91"/>
      <c r="H389" s="91"/>
      <c r="I389" s="91"/>
      <c r="J389" s="92"/>
      <c r="K389" s="92"/>
      <c r="L389" s="93"/>
    </row>
    <row r="390" spans="2:12" x14ac:dyDescent="0.25">
      <c r="B390" s="90" t="str">
        <f>IF(C390="","",+COUNTA($C$7:C390))</f>
        <v/>
      </c>
      <c r="C390" s="94"/>
      <c r="D390" s="94"/>
      <c r="E390" s="94"/>
      <c r="F390" s="94"/>
      <c r="G390" s="91"/>
      <c r="H390" s="91"/>
      <c r="I390" s="91"/>
      <c r="J390" s="92"/>
      <c r="K390" s="92"/>
      <c r="L390" s="93"/>
    </row>
    <row r="391" spans="2:12" x14ac:dyDescent="0.25">
      <c r="B391" s="90" t="str">
        <f>IF(C391="","",+COUNTA($C$7:C391))</f>
        <v/>
      </c>
      <c r="C391" s="94"/>
      <c r="D391" s="94"/>
      <c r="E391" s="94"/>
      <c r="F391" s="94"/>
      <c r="G391" s="91"/>
      <c r="H391" s="91"/>
      <c r="I391" s="91"/>
      <c r="J391" s="92"/>
      <c r="K391" s="92"/>
      <c r="L391" s="93"/>
    </row>
    <row r="392" spans="2:12" x14ac:dyDescent="0.25">
      <c r="B392" s="90" t="str">
        <f>IF(C392="","",+COUNTA($C$7:C392))</f>
        <v/>
      </c>
      <c r="C392" s="94"/>
      <c r="D392" s="94"/>
      <c r="E392" s="94"/>
      <c r="F392" s="94"/>
      <c r="G392" s="91"/>
      <c r="H392" s="91"/>
      <c r="I392" s="91"/>
      <c r="J392" s="92"/>
      <c r="K392" s="92"/>
      <c r="L392" s="93"/>
    </row>
    <row r="393" spans="2:12" x14ac:dyDescent="0.25">
      <c r="B393" s="90" t="str">
        <f>IF(C393="","",+COUNTA($C$7:C393))</f>
        <v/>
      </c>
      <c r="C393" s="94"/>
      <c r="D393" s="94"/>
      <c r="E393" s="94"/>
      <c r="F393" s="94"/>
      <c r="G393" s="91"/>
      <c r="H393" s="91"/>
      <c r="I393" s="91"/>
      <c r="J393" s="92"/>
      <c r="K393" s="92"/>
      <c r="L393" s="93"/>
    </row>
    <row r="394" spans="2:12" x14ac:dyDescent="0.25">
      <c r="B394" s="90" t="str">
        <f>IF(C394="","",+COUNTA($C$7:C394))</f>
        <v/>
      </c>
      <c r="C394" s="94"/>
      <c r="D394" s="94"/>
      <c r="E394" s="94"/>
      <c r="F394" s="94"/>
      <c r="G394" s="91"/>
      <c r="H394" s="91"/>
      <c r="I394" s="91"/>
      <c r="J394" s="92"/>
      <c r="K394" s="92"/>
      <c r="L394" s="93"/>
    </row>
    <row r="395" spans="2:12" x14ac:dyDescent="0.25">
      <c r="B395" s="90" t="str">
        <f>IF(C395="","",+COUNTA($C$7:C395))</f>
        <v/>
      </c>
      <c r="C395" s="94"/>
      <c r="D395" s="94"/>
      <c r="E395" s="94"/>
      <c r="F395" s="94"/>
      <c r="G395" s="91"/>
      <c r="H395" s="91"/>
      <c r="I395" s="91"/>
      <c r="J395" s="92"/>
      <c r="K395" s="92"/>
      <c r="L395" s="93"/>
    </row>
    <row r="396" spans="2:12" x14ac:dyDescent="0.25">
      <c r="B396" s="90" t="str">
        <f>IF(C396="","",+COUNTA($C$7:C396))</f>
        <v/>
      </c>
      <c r="C396" s="94"/>
      <c r="D396" s="94"/>
      <c r="E396" s="94"/>
      <c r="F396" s="94"/>
      <c r="G396" s="91"/>
      <c r="H396" s="91"/>
      <c r="I396" s="91"/>
      <c r="J396" s="92"/>
      <c r="K396" s="92"/>
      <c r="L396" s="93"/>
    </row>
    <row r="397" spans="2:12" x14ac:dyDescent="0.25">
      <c r="B397" s="90" t="str">
        <f>IF(C397="","",+COUNTA($C$7:C397))</f>
        <v/>
      </c>
      <c r="C397" s="94"/>
      <c r="D397" s="94"/>
      <c r="E397" s="94"/>
      <c r="F397" s="94"/>
      <c r="G397" s="91"/>
      <c r="H397" s="91"/>
      <c r="I397" s="91"/>
      <c r="J397" s="92"/>
      <c r="K397" s="92"/>
      <c r="L397" s="93"/>
    </row>
    <row r="398" spans="2:12" x14ac:dyDescent="0.25">
      <c r="B398" s="90" t="str">
        <f>IF(C398="","",+COUNTA($C$7:C398))</f>
        <v/>
      </c>
      <c r="C398" s="94"/>
      <c r="D398" s="94"/>
      <c r="E398" s="94"/>
      <c r="F398" s="94"/>
      <c r="G398" s="91"/>
      <c r="H398" s="91"/>
      <c r="I398" s="91"/>
      <c r="J398" s="92"/>
      <c r="K398" s="92"/>
      <c r="L398" s="93"/>
    </row>
    <row r="399" spans="2:12" x14ac:dyDescent="0.25">
      <c r="B399" s="90" t="str">
        <f>IF(C399="","",+COUNTA($C$7:C399))</f>
        <v/>
      </c>
      <c r="C399" s="94"/>
      <c r="D399" s="94"/>
      <c r="E399" s="94"/>
      <c r="F399" s="94"/>
      <c r="G399" s="91"/>
      <c r="H399" s="91"/>
      <c r="I399" s="91"/>
      <c r="J399" s="92"/>
      <c r="K399" s="92"/>
      <c r="L399" s="93"/>
    </row>
    <row r="400" spans="2:12" x14ac:dyDescent="0.25">
      <c r="B400" s="90" t="str">
        <f>IF(C400="","",+COUNTA($C$7:C400))</f>
        <v/>
      </c>
      <c r="C400" s="94"/>
      <c r="D400" s="94"/>
      <c r="E400" s="94"/>
      <c r="F400" s="94"/>
      <c r="G400" s="91"/>
      <c r="H400" s="91"/>
      <c r="I400" s="91"/>
      <c r="J400" s="92"/>
      <c r="K400" s="92"/>
      <c r="L400" s="93"/>
    </row>
    <row r="401" spans="2:12" x14ac:dyDescent="0.25">
      <c r="B401" s="90" t="str">
        <f>IF(C401="","",+COUNTA($C$7:C401))</f>
        <v/>
      </c>
      <c r="C401" s="94"/>
      <c r="D401" s="94"/>
      <c r="E401" s="94"/>
      <c r="F401" s="94"/>
      <c r="G401" s="91"/>
      <c r="H401" s="91"/>
      <c r="I401" s="91"/>
      <c r="J401" s="92"/>
      <c r="K401" s="92"/>
      <c r="L401" s="93"/>
    </row>
    <row r="402" spans="2:12" x14ac:dyDescent="0.25">
      <c r="B402" s="90" t="str">
        <f>IF(C402="","",+COUNTA($C$7:C402))</f>
        <v/>
      </c>
      <c r="C402" s="94"/>
      <c r="D402" s="94"/>
      <c r="E402" s="94"/>
      <c r="F402" s="94"/>
      <c r="G402" s="91"/>
      <c r="H402" s="91"/>
      <c r="I402" s="91"/>
      <c r="J402" s="92"/>
      <c r="K402" s="92"/>
      <c r="L402" s="93"/>
    </row>
    <row r="403" spans="2:12" x14ac:dyDescent="0.25">
      <c r="B403" s="90" t="str">
        <f>IF(C403="","",+COUNTA($C$7:C403))</f>
        <v/>
      </c>
      <c r="C403" s="94"/>
      <c r="D403" s="94"/>
      <c r="E403" s="94"/>
      <c r="F403" s="94"/>
      <c r="G403" s="91"/>
      <c r="H403" s="91"/>
      <c r="I403" s="91"/>
      <c r="J403" s="92"/>
      <c r="K403" s="92"/>
      <c r="L403" s="93"/>
    </row>
    <row r="404" spans="2:12" x14ac:dyDescent="0.25">
      <c r="B404" s="90" t="str">
        <f>IF(C404="","",+COUNTA($C$7:C404))</f>
        <v/>
      </c>
      <c r="C404" s="94"/>
      <c r="D404" s="94"/>
      <c r="E404" s="94"/>
      <c r="F404" s="94"/>
      <c r="G404" s="91"/>
      <c r="H404" s="91"/>
      <c r="I404" s="91"/>
      <c r="J404" s="92"/>
      <c r="K404" s="92"/>
      <c r="L404" s="93"/>
    </row>
    <row r="405" spans="2:12" x14ac:dyDescent="0.25">
      <c r="B405" s="90" t="str">
        <f>IF(C405="","",+COUNTA($C$7:C405))</f>
        <v/>
      </c>
      <c r="C405" s="94"/>
      <c r="D405" s="94"/>
      <c r="E405" s="94"/>
      <c r="F405" s="94"/>
      <c r="G405" s="91"/>
      <c r="H405" s="91"/>
      <c r="I405" s="91"/>
      <c r="J405" s="92"/>
      <c r="K405" s="92"/>
      <c r="L405" s="93"/>
    </row>
    <row r="406" spans="2:12" x14ac:dyDescent="0.25">
      <c r="B406" s="90" t="str">
        <f>IF(C406="","",+COUNTA($C$7:C406))</f>
        <v/>
      </c>
      <c r="C406" s="94"/>
      <c r="D406" s="94"/>
      <c r="E406" s="94"/>
      <c r="F406" s="94"/>
      <c r="G406" s="91"/>
      <c r="H406" s="91"/>
      <c r="I406" s="91"/>
      <c r="J406" s="92"/>
      <c r="K406" s="92"/>
      <c r="L406" s="93"/>
    </row>
    <row r="407" spans="2:12" x14ac:dyDescent="0.25">
      <c r="B407" s="90" t="str">
        <f>IF(C407="","",+COUNTA($C$7:C407))</f>
        <v/>
      </c>
      <c r="C407" s="94"/>
      <c r="D407" s="94"/>
      <c r="E407" s="94"/>
      <c r="F407" s="94"/>
      <c r="G407" s="91"/>
      <c r="H407" s="91"/>
      <c r="I407" s="91"/>
      <c r="J407" s="92"/>
      <c r="K407" s="92"/>
      <c r="L407" s="93"/>
    </row>
    <row r="408" spans="2:12" x14ac:dyDescent="0.25">
      <c r="B408" s="90" t="str">
        <f>IF(C408="","",+COUNTA($C$7:C408))</f>
        <v/>
      </c>
      <c r="C408" s="94"/>
      <c r="D408" s="94"/>
      <c r="E408" s="94"/>
      <c r="F408" s="94"/>
      <c r="G408" s="91"/>
      <c r="H408" s="91"/>
      <c r="I408" s="91"/>
      <c r="J408" s="92"/>
      <c r="K408" s="92"/>
      <c r="L408" s="93"/>
    </row>
    <row r="409" spans="2:12" x14ac:dyDescent="0.25">
      <c r="B409" s="90" t="str">
        <f>IF(C409="","",+COUNTA($C$7:C409))</f>
        <v/>
      </c>
      <c r="C409" s="94"/>
      <c r="D409" s="94"/>
      <c r="E409" s="94"/>
      <c r="F409" s="94"/>
      <c r="G409" s="91"/>
      <c r="H409" s="91"/>
      <c r="I409" s="91"/>
      <c r="J409" s="92"/>
      <c r="K409" s="92"/>
      <c r="L409" s="93"/>
    </row>
    <row r="410" spans="2:12" x14ac:dyDescent="0.25">
      <c r="B410" s="90" t="str">
        <f>IF(C410="","",+COUNTA($C$7:C410))</f>
        <v/>
      </c>
      <c r="C410" s="94"/>
      <c r="D410" s="94"/>
      <c r="E410" s="94"/>
      <c r="F410" s="94"/>
      <c r="G410" s="91"/>
      <c r="H410" s="91"/>
      <c r="I410" s="91"/>
      <c r="J410" s="92"/>
      <c r="K410" s="92"/>
      <c r="L410" s="93"/>
    </row>
    <row r="411" spans="2:12" x14ac:dyDescent="0.25">
      <c r="B411" s="90" t="str">
        <f>IF(C411="","",+COUNTA($C$7:C411))</f>
        <v/>
      </c>
      <c r="C411" s="94"/>
      <c r="D411" s="94"/>
      <c r="E411" s="94"/>
      <c r="F411" s="94"/>
      <c r="G411" s="91"/>
      <c r="H411" s="91"/>
      <c r="I411" s="91"/>
      <c r="J411" s="92"/>
      <c r="K411" s="92"/>
      <c r="L411" s="93"/>
    </row>
    <row r="412" spans="2:12" x14ac:dyDescent="0.25">
      <c r="B412" s="90" t="str">
        <f>IF(C412="","",+COUNTA($C$7:C412))</f>
        <v/>
      </c>
      <c r="C412" s="94"/>
      <c r="D412" s="94"/>
      <c r="E412" s="94"/>
      <c r="F412" s="94"/>
      <c r="G412" s="91"/>
      <c r="H412" s="91"/>
      <c r="I412" s="91"/>
      <c r="J412" s="92"/>
      <c r="K412" s="92"/>
      <c r="L412" s="93"/>
    </row>
    <row r="413" spans="2:12" x14ac:dyDescent="0.25">
      <c r="B413" s="90" t="str">
        <f>IF(C413="","",+COUNTA($C$7:C413))</f>
        <v/>
      </c>
      <c r="C413" s="94"/>
      <c r="D413" s="94"/>
      <c r="E413" s="94"/>
      <c r="F413" s="94"/>
      <c r="G413" s="91"/>
      <c r="H413" s="91"/>
      <c r="I413" s="91"/>
      <c r="J413" s="92"/>
      <c r="K413" s="92"/>
      <c r="L413" s="93"/>
    </row>
    <row r="414" spans="2:12" x14ac:dyDescent="0.25">
      <c r="B414" s="90" t="str">
        <f>IF(C414="","",+COUNTA($C$7:C414))</f>
        <v/>
      </c>
      <c r="C414" s="94"/>
      <c r="D414" s="94"/>
      <c r="E414" s="94"/>
      <c r="F414" s="94"/>
      <c r="G414" s="91"/>
      <c r="H414" s="91"/>
      <c r="I414" s="91"/>
      <c r="J414" s="92"/>
      <c r="K414" s="92"/>
      <c r="L414" s="93"/>
    </row>
    <row r="415" spans="2:12" x14ac:dyDescent="0.25">
      <c r="B415" s="90" t="str">
        <f>IF(C415="","",+COUNTA($C$7:C415))</f>
        <v/>
      </c>
      <c r="C415" s="94"/>
      <c r="D415" s="94"/>
      <c r="E415" s="94"/>
      <c r="F415" s="94"/>
      <c r="G415" s="91"/>
      <c r="H415" s="91"/>
      <c r="I415" s="91"/>
      <c r="J415" s="92"/>
      <c r="K415" s="92"/>
      <c r="L415" s="93"/>
    </row>
    <row r="416" spans="2:12" x14ac:dyDescent="0.25">
      <c r="B416" s="90" t="str">
        <f>IF(C416="","",+COUNTA($C$7:C416))</f>
        <v/>
      </c>
      <c r="C416" s="94"/>
      <c r="D416" s="94"/>
      <c r="E416" s="94"/>
      <c r="F416" s="94"/>
      <c r="G416" s="91"/>
      <c r="H416" s="91"/>
      <c r="I416" s="91"/>
      <c r="J416" s="92"/>
      <c r="K416" s="92"/>
      <c r="L416" s="93"/>
    </row>
    <row r="417" spans="2:12" x14ac:dyDescent="0.25">
      <c r="B417" s="90" t="str">
        <f>IF(C417="","",+COUNTA($C$7:C417))</f>
        <v/>
      </c>
      <c r="C417" s="94"/>
      <c r="D417" s="94"/>
      <c r="E417" s="94"/>
      <c r="F417" s="94"/>
      <c r="G417" s="91"/>
      <c r="H417" s="91"/>
      <c r="I417" s="91"/>
      <c r="J417" s="92"/>
      <c r="K417" s="92"/>
      <c r="L417" s="93"/>
    </row>
    <row r="418" spans="2:12" x14ac:dyDescent="0.25">
      <c r="B418" s="90" t="str">
        <f>IF(C418="","",+COUNTA($C$7:C418))</f>
        <v/>
      </c>
      <c r="C418" s="94"/>
      <c r="D418" s="94"/>
      <c r="E418" s="94"/>
      <c r="F418" s="94"/>
      <c r="G418" s="91"/>
      <c r="H418" s="91"/>
      <c r="I418" s="91"/>
      <c r="J418" s="92"/>
      <c r="K418" s="92"/>
      <c r="L418" s="93"/>
    </row>
    <row r="419" spans="2:12" x14ac:dyDescent="0.25">
      <c r="B419" s="90" t="str">
        <f>IF(C419="","",+COUNTA($C$7:C419))</f>
        <v/>
      </c>
      <c r="C419" s="94"/>
      <c r="D419" s="94"/>
      <c r="E419" s="94"/>
      <c r="F419" s="94"/>
      <c r="G419" s="91"/>
      <c r="H419" s="91"/>
      <c r="I419" s="91"/>
      <c r="J419" s="92"/>
      <c r="K419" s="92"/>
      <c r="L419" s="93"/>
    </row>
    <row r="420" spans="2:12" x14ac:dyDescent="0.25">
      <c r="B420" s="90" t="str">
        <f>IF(C420="","",+COUNTA($C$7:C420))</f>
        <v/>
      </c>
      <c r="C420" s="94"/>
      <c r="D420" s="94"/>
      <c r="E420" s="94"/>
      <c r="F420" s="94"/>
      <c r="G420" s="91"/>
      <c r="H420" s="91"/>
      <c r="I420" s="91"/>
      <c r="J420" s="92"/>
      <c r="K420" s="92"/>
      <c r="L420" s="93"/>
    </row>
    <row r="421" spans="2:12" x14ac:dyDescent="0.25">
      <c r="B421" s="90" t="str">
        <f>IF(C421="","",+COUNTA($C$7:C421))</f>
        <v/>
      </c>
      <c r="C421" s="94"/>
      <c r="D421" s="94"/>
      <c r="E421" s="94"/>
      <c r="F421" s="94"/>
      <c r="G421" s="91"/>
      <c r="H421" s="91"/>
      <c r="I421" s="91"/>
      <c r="J421" s="92"/>
      <c r="K421" s="92"/>
      <c r="L421" s="93"/>
    </row>
    <row r="422" spans="2:12" x14ac:dyDescent="0.25">
      <c r="B422" s="90" t="str">
        <f>IF(C422="","",+COUNTA($C$7:C422))</f>
        <v/>
      </c>
      <c r="C422" s="94"/>
      <c r="D422" s="94"/>
      <c r="E422" s="94"/>
      <c r="F422" s="94"/>
      <c r="G422" s="91"/>
      <c r="H422" s="91"/>
      <c r="I422" s="91"/>
      <c r="J422" s="92"/>
      <c r="K422" s="92"/>
      <c r="L422" s="93"/>
    </row>
    <row r="423" spans="2:12" x14ac:dyDescent="0.25">
      <c r="B423" s="90" t="str">
        <f>IF(C423="","",+COUNTA($C$7:C423))</f>
        <v/>
      </c>
      <c r="C423" s="94"/>
      <c r="D423" s="94"/>
      <c r="E423" s="94"/>
      <c r="F423" s="94"/>
      <c r="G423" s="91"/>
      <c r="H423" s="91"/>
      <c r="I423" s="91"/>
      <c r="J423" s="92"/>
      <c r="K423" s="92"/>
      <c r="L423" s="93"/>
    </row>
    <row r="424" spans="2:12" x14ac:dyDescent="0.25">
      <c r="B424" s="90" t="str">
        <f>IF(C424="","",+COUNTA($C$7:C424))</f>
        <v/>
      </c>
      <c r="C424" s="94"/>
      <c r="D424" s="94"/>
      <c r="E424" s="94"/>
      <c r="F424" s="94"/>
      <c r="G424" s="91"/>
      <c r="H424" s="91"/>
      <c r="I424" s="91"/>
      <c r="J424" s="92"/>
      <c r="K424" s="92"/>
      <c r="L424" s="93"/>
    </row>
    <row r="425" spans="2:12" x14ac:dyDescent="0.25">
      <c r="B425" s="90" t="str">
        <f>IF(C425="","",+COUNTA($C$7:C425))</f>
        <v/>
      </c>
      <c r="C425" s="94"/>
      <c r="D425" s="94"/>
      <c r="E425" s="94"/>
      <c r="F425" s="94"/>
      <c r="G425" s="91"/>
      <c r="H425" s="91"/>
      <c r="I425" s="91"/>
      <c r="J425" s="92"/>
      <c r="K425" s="92"/>
      <c r="L425" s="93"/>
    </row>
    <row r="426" spans="2:12" x14ac:dyDescent="0.25">
      <c r="B426" s="90" t="str">
        <f>IF(C426="","",+COUNTA($C$7:C426))</f>
        <v/>
      </c>
      <c r="C426" s="94"/>
      <c r="D426" s="94"/>
      <c r="E426" s="94"/>
      <c r="F426" s="94"/>
      <c r="G426" s="91"/>
      <c r="H426" s="91"/>
      <c r="I426" s="91"/>
      <c r="J426" s="92"/>
      <c r="K426" s="92"/>
      <c r="L426" s="93"/>
    </row>
    <row r="427" spans="2:12" x14ac:dyDescent="0.25">
      <c r="B427" s="90" t="str">
        <f>IF(C427="","",+COUNTA($C$7:C427))</f>
        <v/>
      </c>
      <c r="C427" s="94"/>
      <c r="D427" s="94"/>
      <c r="E427" s="94"/>
      <c r="F427" s="94"/>
      <c r="G427" s="91"/>
      <c r="H427" s="91"/>
      <c r="I427" s="91"/>
      <c r="J427" s="92"/>
      <c r="K427" s="92"/>
      <c r="L427" s="93"/>
    </row>
    <row r="428" spans="2:12" x14ac:dyDescent="0.25">
      <c r="B428" s="90" t="str">
        <f>IF(C428="","",+COUNTA($C$7:C428))</f>
        <v/>
      </c>
      <c r="C428" s="94"/>
      <c r="D428" s="94"/>
      <c r="E428" s="94"/>
      <c r="F428" s="94"/>
      <c r="G428" s="91"/>
      <c r="H428" s="91"/>
      <c r="I428" s="91"/>
      <c r="J428" s="92"/>
      <c r="K428" s="92"/>
      <c r="L428" s="93"/>
    </row>
    <row r="429" spans="2:12" x14ac:dyDescent="0.25">
      <c r="B429" s="90" t="str">
        <f>IF(C429="","",+COUNTA($C$7:C429))</f>
        <v/>
      </c>
      <c r="C429" s="94"/>
      <c r="D429" s="94"/>
      <c r="E429" s="94"/>
      <c r="F429" s="94"/>
      <c r="G429" s="91"/>
      <c r="H429" s="91"/>
      <c r="I429" s="91"/>
      <c r="J429" s="92"/>
      <c r="K429" s="92"/>
      <c r="L429" s="93"/>
    </row>
    <row r="430" spans="2:12" x14ac:dyDescent="0.25">
      <c r="B430" s="90" t="str">
        <f>IF(C430="","",+COUNTA($C$7:C430))</f>
        <v/>
      </c>
      <c r="C430" s="94"/>
      <c r="D430" s="94"/>
      <c r="E430" s="94"/>
      <c r="F430" s="94"/>
      <c r="G430" s="91"/>
      <c r="H430" s="91"/>
      <c r="I430" s="91"/>
      <c r="J430" s="92"/>
      <c r="K430" s="92"/>
      <c r="L430" s="93"/>
    </row>
    <row r="431" spans="2:12" x14ac:dyDescent="0.25">
      <c r="B431" s="90" t="str">
        <f>IF(C431="","",+COUNTA($C$7:C431))</f>
        <v/>
      </c>
      <c r="C431" s="94"/>
      <c r="D431" s="94"/>
      <c r="E431" s="94"/>
      <c r="F431" s="94"/>
      <c r="G431" s="91"/>
      <c r="H431" s="91"/>
      <c r="I431" s="91"/>
      <c r="J431" s="92"/>
      <c r="K431" s="92"/>
      <c r="L431" s="93"/>
    </row>
    <row r="432" spans="2:12" x14ac:dyDescent="0.25">
      <c r="B432" s="90" t="str">
        <f>IF(C432="","",+COUNTA($C$7:C432))</f>
        <v/>
      </c>
      <c r="C432" s="94"/>
      <c r="D432" s="94"/>
      <c r="E432" s="94"/>
      <c r="F432" s="94"/>
      <c r="G432" s="91"/>
      <c r="H432" s="91"/>
      <c r="I432" s="91"/>
      <c r="J432" s="92"/>
      <c r="K432" s="92"/>
      <c r="L432" s="93"/>
    </row>
    <row r="433" spans="2:12" x14ac:dyDescent="0.25">
      <c r="B433" s="90" t="str">
        <f>IF(C433="","",+COUNTA($C$7:C433))</f>
        <v/>
      </c>
      <c r="C433" s="94"/>
      <c r="D433" s="94"/>
      <c r="E433" s="94"/>
      <c r="F433" s="94"/>
      <c r="G433" s="91"/>
      <c r="H433" s="91"/>
      <c r="I433" s="91"/>
      <c r="J433" s="92"/>
      <c r="K433" s="92"/>
      <c r="L433" s="93"/>
    </row>
    <row r="434" spans="2:12" x14ac:dyDescent="0.25">
      <c r="B434" s="90" t="str">
        <f>IF(C434="","",+COUNTA($C$7:C434))</f>
        <v/>
      </c>
      <c r="C434" s="94"/>
      <c r="D434" s="94"/>
      <c r="E434" s="94"/>
      <c r="F434" s="94"/>
      <c r="G434" s="91"/>
      <c r="H434" s="91"/>
      <c r="I434" s="91"/>
      <c r="J434" s="92"/>
      <c r="K434" s="92"/>
      <c r="L434" s="93"/>
    </row>
    <row r="435" spans="2:12" x14ac:dyDescent="0.25">
      <c r="B435" s="90" t="str">
        <f>IF(C435="","",+COUNTA($C$7:C435))</f>
        <v/>
      </c>
      <c r="C435" s="94"/>
      <c r="D435" s="94"/>
      <c r="E435" s="94"/>
      <c r="F435" s="94"/>
      <c r="G435" s="91"/>
      <c r="H435" s="91"/>
      <c r="I435" s="91"/>
      <c r="J435" s="92"/>
      <c r="K435" s="92"/>
      <c r="L435" s="93"/>
    </row>
    <row r="436" spans="2:12" x14ac:dyDescent="0.25">
      <c r="B436" s="90" t="str">
        <f>IF(C436="","",+COUNTA($C$7:C436))</f>
        <v/>
      </c>
      <c r="C436" s="94"/>
      <c r="D436" s="94"/>
      <c r="E436" s="94"/>
      <c r="F436" s="94"/>
      <c r="G436" s="91"/>
      <c r="H436" s="91"/>
      <c r="I436" s="91"/>
      <c r="J436" s="92"/>
      <c r="K436" s="92"/>
      <c r="L436" s="93"/>
    </row>
    <row r="437" spans="2:12" x14ac:dyDescent="0.25">
      <c r="B437" s="90" t="str">
        <f>IF(C437="","",+COUNTA($C$7:C437))</f>
        <v/>
      </c>
      <c r="C437" s="94"/>
      <c r="D437" s="94"/>
      <c r="E437" s="94"/>
      <c r="F437" s="94"/>
      <c r="G437" s="91"/>
      <c r="H437" s="91"/>
      <c r="I437" s="91"/>
      <c r="J437" s="92"/>
      <c r="K437" s="92"/>
      <c r="L437" s="93"/>
    </row>
    <row r="438" spans="2:12" x14ac:dyDescent="0.25">
      <c r="B438" s="90" t="str">
        <f>IF(C438="","",+COUNTA($C$7:C438))</f>
        <v/>
      </c>
      <c r="C438" s="94"/>
      <c r="D438" s="94"/>
      <c r="E438" s="94"/>
      <c r="F438" s="94"/>
      <c r="G438" s="91"/>
      <c r="H438" s="91"/>
      <c r="I438" s="91"/>
      <c r="J438" s="92"/>
      <c r="K438" s="92"/>
      <c r="L438" s="93"/>
    </row>
    <row r="439" spans="2:12" x14ac:dyDescent="0.25">
      <c r="B439" s="90" t="str">
        <f>IF(C439="","",+COUNTA($C$7:C439))</f>
        <v/>
      </c>
      <c r="C439" s="94"/>
      <c r="D439" s="94"/>
      <c r="E439" s="94"/>
      <c r="F439" s="94"/>
      <c r="G439" s="91"/>
      <c r="H439" s="91"/>
      <c r="I439" s="91"/>
      <c r="J439" s="92"/>
      <c r="K439" s="92"/>
      <c r="L439" s="93"/>
    </row>
    <row r="440" spans="2:12" x14ac:dyDescent="0.25">
      <c r="B440" s="90" t="str">
        <f>IF(C440="","",+COUNTA($C$7:C440))</f>
        <v/>
      </c>
      <c r="C440" s="94"/>
      <c r="D440" s="94"/>
      <c r="E440" s="94"/>
      <c r="F440" s="94"/>
      <c r="G440" s="91"/>
      <c r="H440" s="91"/>
      <c r="I440" s="91"/>
      <c r="J440" s="92"/>
      <c r="K440" s="92"/>
      <c r="L440" s="93"/>
    </row>
    <row r="441" spans="2:12" x14ac:dyDescent="0.25">
      <c r="B441" s="90" t="str">
        <f>IF(C441="","",+COUNTA($C$7:C441))</f>
        <v/>
      </c>
      <c r="C441" s="94"/>
      <c r="D441" s="94"/>
      <c r="E441" s="94"/>
      <c r="F441" s="94"/>
      <c r="G441" s="91"/>
      <c r="H441" s="91"/>
      <c r="I441" s="91"/>
      <c r="J441" s="92"/>
      <c r="K441" s="92"/>
      <c r="L441" s="93"/>
    </row>
    <row r="442" spans="2:12" x14ac:dyDescent="0.25">
      <c r="B442" s="90" t="str">
        <f>IF(C442="","",+COUNTA($C$7:C442))</f>
        <v/>
      </c>
      <c r="C442" s="94"/>
      <c r="D442" s="94"/>
      <c r="E442" s="94"/>
      <c r="F442" s="94"/>
      <c r="G442" s="91"/>
      <c r="H442" s="91"/>
      <c r="I442" s="91"/>
      <c r="J442" s="92"/>
      <c r="K442" s="92"/>
      <c r="L442" s="93"/>
    </row>
    <row r="443" spans="2:12" x14ac:dyDescent="0.25">
      <c r="B443" s="90" t="str">
        <f>IF(C443="","",+COUNTA($C$7:C443))</f>
        <v/>
      </c>
      <c r="C443" s="94"/>
      <c r="D443" s="94"/>
      <c r="E443" s="94"/>
      <c r="F443" s="94"/>
      <c r="G443" s="91"/>
      <c r="H443" s="91"/>
      <c r="I443" s="91"/>
      <c r="J443" s="92"/>
      <c r="K443" s="92"/>
      <c r="L443" s="93"/>
    </row>
    <row r="444" spans="2:12" x14ac:dyDescent="0.25">
      <c r="B444" s="90" t="str">
        <f>IF(C444="","",+COUNTA($C$7:C444))</f>
        <v/>
      </c>
      <c r="C444" s="94"/>
      <c r="D444" s="94"/>
      <c r="E444" s="94"/>
      <c r="F444" s="94"/>
      <c r="G444" s="91"/>
      <c r="H444" s="91"/>
      <c r="I444" s="91"/>
      <c r="J444" s="92"/>
      <c r="K444" s="92"/>
      <c r="L444" s="93"/>
    </row>
    <row r="445" spans="2:12" x14ac:dyDescent="0.25">
      <c r="B445" s="90" t="str">
        <f>IF(C445="","",+COUNTA($C$7:C445))</f>
        <v/>
      </c>
      <c r="C445" s="94"/>
      <c r="D445" s="94"/>
      <c r="E445" s="94"/>
      <c r="F445" s="94"/>
      <c r="G445" s="91"/>
      <c r="H445" s="91"/>
      <c r="I445" s="91"/>
      <c r="J445" s="92"/>
      <c r="K445" s="92"/>
      <c r="L445" s="93"/>
    </row>
    <row r="446" spans="2:12" x14ac:dyDescent="0.25">
      <c r="B446" s="90" t="str">
        <f>IF(C446="","",+COUNTA($C$7:C446))</f>
        <v/>
      </c>
      <c r="C446" s="94"/>
      <c r="D446" s="94"/>
      <c r="E446" s="94"/>
      <c r="F446" s="94"/>
      <c r="G446" s="91"/>
      <c r="H446" s="91"/>
      <c r="I446" s="91"/>
      <c r="J446" s="92"/>
      <c r="K446" s="92"/>
      <c r="L446" s="93"/>
    </row>
    <row r="447" spans="2:12" x14ac:dyDescent="0.25">
      <c r="B447" s="90" t="str">
        <f>IF(C447="","",+COUNTA($C$7:C447))</f>
        <v/>
      </c>
      <c r="C447" s="94"/>
      <c r="D447" s="94"/>
      <c r="E447" s="94"/>
      <c r="F447" s="94"/>
      <c r="G447" s="91"/>
      <c r="H447" s="91"/>
      <c r="I447" s="91"/>
      <c r="J447" s="92"/>
      <c r="K447" s="92"/>
      <c r="L447" s="93"/>
    </row>
    <row r="448" spans="2:12" x14ac:dyDescent="0.25">
      <c r="B448" s="90" t="str">
        <f>IF(C448="","",+COUNTA($C$7:C448))</f>
        <v/>
      </c>
      <c r="C448" s="94"/>
      <c r="D448" s="94"/>
      <c r="E448" s="94"/>
      <c r="F448" s="94"/>
      <c r="G448" s="91"/>
      <c r="H448" s="91"/>
      <c r="I448" s="91"/>
      <c r="J448" s="92"/>
      <c r="K448" s="92"/>
      <c r="L448" s="93"/>
    </row>
    <row r="449" spans="2:12" x14ac:dyDescent="0.25">
      <c r="B449" s="90" t="str">
        <f>IF(C449="","",+COUNTA($C$7:C449))</f>
        <v/>
      </c>
      <c r="C449" s="94"/>
      <c r="D449" s="94"/>
      <c r="E449" s="94"/>
      <c r="F449" s="94"/>
      <c r="G449" s="91"/>
      <c r="H449" s="91"/>
      <c r="I449" s="91"/>
      <c r="J449" s="92"/>
      <c r="K449" s="92"/>
      <c r="L449" s="93"/>
    </row>
    <row r="450" spans="2:12" x14ac:dyDescent="0.25">
      <c r="B450" s="90" t="str">
        <f>IF(C450="","",+COUNTA($C$7:C450))</f>
        <v/>
      </c>
      <c r="C450" s="94"/>
      <c r="D450" s="94"/>
      <c r="E450" s="94"/>
      <c r="F450" s="94"/>
      <c r="G450" s="91"/>
      <c r="H450" s="91"/>
      <c r="I450" s="91"/>
      <c r="J450" s="92"/>
      <c r="K450" s="92"/>
      <c r="L450" s="93"/>
    </row>
    <row r="451" spans="2:12" x14ac:dyDescent="0.25">
      <c r="B451" s="90" t="str">
        <f>IF(C451="","",+COUNTA($C$7:C451))</f>
        <v/>
      </c>
      <c r="C451" s="94"/>
      <c r="D451" s="94"/>
      <c r="E451" s="94"/>
      <c r="F451" s="94"/>
      <c r="G451" s="91"/>
      <c r="H451" s="91"/>
      <c r="I451" s="91"/>
      <c r="J451" s="92"/>
      <c r="K451" s="92"/>
      <c r="L451" s="93"/>
    </row>
    <row r="452" spans="2:12" x14ac:dyDescent="0.25">
      <c r="B452" s="90" t="str">
        <f>IF(C452="","",+COUNTA($C$7:C452))</f>
        <v/>
      </c>
      <c r="C452" s="94"/>
      <c r="D452" s="94"/>
      <c r="E452" s="94"/>
      <c r="F452" s="94"/>
      <c r="G452" s="91"/>
      <c r="H452" s="91"/>
      <c r="I452" s="91"/>
      <c r="J452" s="92"/>
      <c r="K452" s="92"/>
      <c r="L452" s="93"/>
    </row>
    <row r="453" spans="2:12" x14ac:dyDescent="0.25">
      <c r="B453" s="90" t="str">
        <f>IF(C453="","",+COUNTA($C$7:C453))</f>
        <v/>
      </c>
      <c r="C453" s="94"/>
      <c r="D453" s="94"/>
      <c r="E453" s="94"/>
      <c r="F453" s="94"/>
      <c r="G453" s="91"/>
      <c r="H453" s="91"/>
      <c r="I453" s="91"/>
      <c r="J453" s="92"/>
      <c r="K453" s="92"/>
      <c r="L453" s="93"/>
    </row>
    <row r="454" spans="2:12" x14ac:dyDescent="0.25">
      <c r="B454" s="90" t="str">
        <f>IF(C454="","",+COUNTA($C$7:C454))</f>
        <v/>
      </c>
      <c r="C454" s="94"/>
      <c r="D454" s="94"/>
      <c r="E454" s="94"/>
      <c r="F454" s="94"/>
      <c r="G454" s="91"/>
      <c r="H454" s="91"/>
      <c r="I454" s="91"/>
      <c r="J454" s="92"/>
      <c r="K454" s="92"/>
      <c r="L454" s="93"/>
    </row>
    <row r="455" spans="2:12" x14ac:dyDescent="0.25">
      <c r="B455" s="90" t="str">
        <f>IF(C455="","",+COUNTA($C$7:C455))</f>
        <v/>
      </c>
      <c r="C455" s="94"/>
      <c r="D455" s="94"/>
      <c r="E455" s="94"/>
      <c r="F455" s="94"/>
      <c r="G455" s="91"/>
      <c r="H455" s="91"/>
      <c r="I455" s="91"/>
      <c r="J455" s="92"/>
      <c r="K455" s="92"/>
      <c r="L455" s="93"/>
    </row>
    <row r="456" spans="2:12" x14ac:dyDescent="0.25">
      <c r="B456" s="90" t="str">
        <f>IF(C456="","",+COUNTA($C$7:C456))</f>
        <v/>
      </c>
      <c r="C456" s="94"/>
      <c r="D456" s="94"/>
      <c r="E456" s="94"/>
      <c r="F456" s="94"/>
      <c r="G456" s="91"/>
      <c r="H456" s="91"/>
      <c r="I456" s="91"/>
      <c r="J456" s="92"/>
      <c r="K456" s="92"/>
      <c r="L456" s="93"/>
    </row>
    <row r="457" spans="2:12" x14ac:dyDescent="0.25">
      <c r="B457" s="90" t="str">
        <f>IF(C457="","",+COUNTA($C$7:C457))</f>
        <v/>
      </c>
      <c r="C457" s="94"/>
      <c r="D457" s="94"/>
      <c r="E457" s="94"/>
      <c r="F457" s="94"/>
      <c r="G457" s="91"/>
      <c r="H457" s="91"/>
      <c r="I457" s="91"/>
      <c r="J457" s="92"/>
      <c r="K457" s="92"/>
      <c r="L457" s="93"/>
    </row>
    <row r="458" spans="2:12" x14ac:dyDescent="0.25">
      <c r="B458" s="90" t="str">
        <f>IF(C458="","",+COUNTA($C$7:C458))</f>
        <v/>
      </c>
      <c r="C458" s="94"/>
      <c r="D458" s="94"/>
      <c r="E458" s="94"/>
      <c r="F458" s="94"/>
      <c r="G458" s="91"/>
      <c r="H458" s="91"/>
      <c r="I458" s="91"/>
      <c r="J458" s="92"/>
      <c r="K458" s="92"/>
      <c r="L458" s="93"/>
    </row>
    <row r="459" spans="2:12" x14ac:dyDescent="0.25">
      <c r="B459" s="90" t="str">
        <f>IF(C459="","",+COUNTA($C$7:C459))</f>
        <v/>
      </c>
      <c r="C459" s="94"/>
      <c r="D459" s="94"/>
      <c r="E459" s="94"/>
      <c r="F459" s="94"/>
      <c r="G459" s="91"/>
      <c r="H459" s="91"/>
      <c r="I459" s="91"/>
      <c r="J459" s="92"/>
      <c r="K459" s="92"/>
      <c r="L459" s="93"/>
    </row>
    <row r="460" spans="2:12" x14ac:dyDescent="0.25">
      <c r="B460" s="90" t="str">
        <f>IF(C460="","",+COUNTA($C$7:C460))</f>
        <v/>
      </c>
      <c r="C460" s="94"/>
      <c r="D460" s="94"/>
      <c r="E460" s="94"/>
      <c r="F460" s="94"/>
      <c r="G460" s="91"/>
      <c r="H460" s="91"/>
      <c r="I460" s="91"/>
      <c r="J460" s="92"/>
      <c r="K460" s="92"/>
      <c r="L460" s="93"/>
    </row>
    <row r="461" spans="2:12" x14ac:dyDescent="0.25">
      <c r="B461" s="90" t="str">
        <f>IF(C461="","",+COUNTA($C$7:C461))</f>
        <v/>
      </c>
      <c r="C461" s="94"/>
      <c r="D461" s="94"/>
      <c r="E461" s="94"/>
      <c r="F461" s="94"/>
      <c r="G461" s="91"/>
      <c r="H461" s="91"/>
      <c r="I461" s="91"/>
      <c r="J461" s="92"/>
      <c r="K461" s="92"/>
      <c r="L461" s="93"/>
    </row>
    <row r="462" spans="2:12" x14ac:dyDescent="0.25">
      <c r="B462" s="90" t="str">
        <f>IF(C462="","",+COUNTA($C$7:C462))</f>
        <v/>
      </c>
      <c r="C462" s="94"/>
      <c r="D462" s="94"/>
      <c r="E462" s="94"/>
      <c r="F462" s="94"/>
      <c r="G462" s="91"/>
      <c r="H462" s="91"/>
      <c r="I462" s="91"/>
      <c r="J462" s="92"/>
      <c r="K462" s="92"/>
      <c r="L462" s="93"/>
    </row>
    <row r="463" spans="2:12" x14ac:dyDescent="0.25">
      <c r="B463" s="90" t="str">
        <f>IF(C463="","",+COUNTA($C$7:C463))</f>
        <v/>
      </c>
      <c r="C463" s="94"/>
      <c r="D463" s="94"/>
      <c r="E463" s="94"/>
      <c r="F463" s="94"/>
      <c r="G463" s="91"/>
      <c r="H463" s="91"/>
      <c r="I463" s="91"/>
      <c r="J463" s="92"/>
      <c r="K463" s="92"/>
      <c r="L463" s="93"/>
    </row>
    <row r="464" spans="2:12" x14ac:dyDescent="0.25">
      <c r="B464" s="90" t="str">
        <f>IF(C464="","",+COUNTA($C$7:C464))</f>
        <v/>
      </c>
      <c r="C464" s="94"/>
      <c r="D464" s="94"/>
      <c r="E464" s="94"/>
      <c r="F464" s="94"/>
      <c r="G464" s="91"/>
      <c r="H464" s="91"/>
      <c r="I464" s="91"/>
      <c r="J464" s="92"/>
      <c r="K464" s="92"/>
      <c r="L464" s="93"/>
    </row>
    <row r="465" spans="2:12" x14ac:dyDescent="0.25">
      <c r="B465" s="90" t="str">
        <f>IF(C465="","",+COUNTA($C$7:C465))</f>
        <v/>
      </c>
      <c r="C465" s="94"/>
      <c r="D465" s="94"/>
      <c r="E465" s="94"/>
      <c r="F465" s="94"/>
      <c r="G465" s="91"/>
      <c r="H465" s="91"/>
      <c r="I465" s="91"/>
      <c r="J465" s="92"/>
      <c r="K465" s="92"/>
      <c r="L465" s="93"/>
    </row>
    <row r="466" spans="2:12" x14ac:dyDescent="0.25">
      <c r="B466" s="90" t="str">
        <f>IF(C466="","",+COUNTA($C$7:C466))</f>
        <v/>
      </c>
      <c r="C466" s="94"/>
      <c r="D466" s="94"/>
      <c r="E466" s="94"/>
      <c r="F466" s="94"/>
      <c r="G466" s="91"/>
      <c r="H466" s="91"/>
      <c r="I466" s="91"/>
      <c r="J466" s="92"/>
      <c r="K466" s="92"/>
      <c r="L466" s="93"/>
    </row>
    <row r="467" spans="2:12" x14ac:dyDescent="0.25">
      <c r="B467" s="90" t="str">
        <f>IF(C467="","",+COUNTA($C$7:C467))</f>
        <v/>
      </c>
      <c r="C467" s="94"/>
      <c r="D467" s="94"/>
      <c r="E467" s="94"/>
      <c r="F467" s="94"/>
      <c r="G467" s="91"/>
      <c r="H467" s="91"/>
      <c r="I467" s="91"/>
      <c r="J467" s="92"/>
      <c r="K467" s="92"/>
      <c r="L467" s="93"/>
    </row>
    <row r="468" spans="2:12" x14ac:dyDescent="0.25">
      <c r="B468" s="90" t="str">
        <f>IF(C468="","",+COUNTA($C$7:C468))</f>
        <v/>
      </c>
      <c r="C468" s="94"/>
      <c r="D468" s="94"/>
      <c r="E468" s="94"/>
      <c r="F468" s="94"/>
      <c r="G468" s="91"/>
      <c r="H468" s="91"/>
      <c r="I468" s="91"/>
      <c r="J468" s="92"/>
      <c r="K468" s="92"/>
      <c r="L468" s="93"/>
    </row>
    <row r="469" spans="2:12" x14ac:dyDescent="0.25">
      <c r="B469" s="90" t="str">
        <f>IF(C469="","",+COUNTA($C$7:C469))</f>
        <v/>
      </c>
      <c r="C469" s="94"/>
      <c r="D469" s="94"/>
      <c r="E469" s="94"/>
      <c r="F469" s="94"/>
      <c r="G469" s="91"/>
      <c r="H469" s="91"/>
      <c r="I469" s="91"/>
      <c r="J469" s="92"/>
      <c r="K469" s="92"/>
      <c r="L469" s="93"/>
    </row>
    <row r="470" spans="2:12" x14ac:dyDescent="0.25">
      <c r="B470" s="90" t="str">
        <f>IF(C470="","",+COUNTA($C$7:C470))</f>
        <v/>
      </c>
      <c r="C470" s="94"/>
      <c r="D470" s="94"/>
      <c r="E470" s="94"/>
      <c r="F470" s="94"/>
      <c r="G470" s="91"/>
      <c r="H470" s="91"/>
      <c r="I470" s="91"/>
      <c r="J470" s="92"/>
      <c r="K470" s="92"/>
      <c r="L470" s="93"/>
    </row>
    <row r="471" spans="2:12" x14ac:dyDescent="0.25">
      <c r="B471" s="90" t="str">
        <f>IF(C471="","",+COUNTA($C$7:C471))</f>
        <v/>
      </c>
      <c r="C471" s="94"/>
      <c r="D471" s="94"/>
      <c r="E471" s="94"/>
      <c r="F471" s="94"/>
      <c r="G471" s="91"/>
      <c r="H471" s="91"/>
      <c r="I471" s="91"/>
      <c r="J471" s="92"/>
      <c r="K471" s="92"/>
      <c r="L471" s="93"/>
    </row>
    <row r="472" spans="2:12" x14ac:dyDescent="0.25">
      <c r="B472" s="90" t="str">
        <f>IF(C472="","",+COUNTA($C$7:C472))</f>
        <v/>
      </c>
      <c r="C472" s="94"/>
      <c r="D472" s="94"/>
      <c r="E472" s="94"/>
      <c r="F472" s="94"/>
      <c r="G472" s="91"/>
      <c r="H472" s="91"/>
      <c r="I472" s="91"/>
      <c r="J472" s="92"/>
      <c r="K472" s="92"/>
      <c r="L472" s="93"/>
    </row>
    <row r="473" spans="2:12" x14ac:dyDescent="0.25">
      <c r="B473" s="90" t="str">
        <f>IF(C473="","",+COUNTA($C$7:C473))</f>
        <v/>
      </c>
      <c r="C473" s="94"/>
      <c r="D473" s="94"/>
      <c r="E473" s="94"/>
      <c r="F473" s="94"/>
      <c r="G473" s="91"/>
      <c r="H473" s="91"/>
      <c r="I473" s="91"/>
      <c r="J473" s="92"/>
      <c r="K473" s="92"/>
      <c r="L473" s="93"/>
    </row>
    <row r="474" spans="2:12" x14ac:dyDescent="0.25">
      <c r="B474" s="90" t="str">
        <f>IF(C474="","",+COUNTA($C$7:C474))</f>
        <v/>
      </c>
      <c r="C474" s="94"/>
      <c r="D474" s="94"/>
      <c r="E474" s="94"/>
      <c r="F474" s="94"/>
      <c r="G474" s="91"/>
      <c r="H474" s="91"/>
      <c r="I474" s="91"/>
      <c r="J474" s="92"/>
      <c r="K474" s="92"/>
      <c r="L474" s="93"/>
    </row>
    <row r="475" spans="2:12" x14ac:dyDescent="0.25">
      <c r="B475" s="90" t="str">
        <f>IF(C475="","",+COUNTA($C$7:C475))</f>
        <v/>
      </c>
      <c r="C475" s="94"/>
      <c r="D475" s="94"/>
      <c r="E475" s="94"/>
      <c r="F475" s="94"/>
      <c r="G475" s="91"/>
      <c r="H475" s="91"/>
      <c r="I475" s="91"/>
      <c r="J475" s="92"/>
      <c r="K475" s="92"/>
      <c r="L475" s="93"/>
    </row>
    <row r="476" spans="2:12" x14ac:dyDescent="0.25">
      <c r="B476" s="90" t="str">
        <f>IF(C476="","",+COUNTA($C$7:C476))</f>
        <v/>
      </c>
      <c r="C476" s="94"/>
      <c r="D476" s="94"/>
      <c r="E476" s="94"/>
      <c r="F476" s="94"/>
      <c r="G476" s="91"/>
      <c r="H476" s="91"/>
      <c r="I476" s="91"/>
      <c r="J476" s="92"/>
      <c r="K476" s="92"/>
      <c r="L476" s="93"/>
    </row>
    <row r="477" spans="2:12" x14ac:dyDescent="0.25">
      <c r="B477" s="90" t="str">
        <f>IF(C477="","",+COUNTA($C$7:C477))</f>
        <v/>
      </c>
      <c r="C477" s="94"/>
      <c r="D477" s="94"/>
      <c r="E477" s="94"/>
      <c r="F477" s="94"/>
      <c r="G477" s="91"/>
      <c r="H477" s="91"/>
      <c r="I477" s="91"/>
      <c r="J477" s="92"/>
      <c r="K477" s="92"/>
      <c r="L477" s="93"/>
    </row>
    <row r="478" spans="2:12" x14ac:dyDescent="0.25">
      <c r="B478" s="90" t="str">
        <f>IF(C478="","",+COUNTA($C$7:C478))</f>
        <v/>
      </c>
      <c r="C478" s="94"/>
      <c r="D478" s="94"/>
      <c r="E478" s="94"/>
      <c r="F478" s="94"/>
      <c r="G478" s="91"/>
      <c r="H478" s="91"/>
      <c r="I478" s="91"/>
      <c r="J478" s="92"/>
      <c r="K478" s="92"/>
      <c r="L478" s="93"/>
    </row>
    <row r="479" spans="2:12" x14ac:dyDescent="0.25">
      <c r="B479" s="90" t="str">
        <f>IF(C479="","",+COUNTA($C$7:C479))</f>
        <v/>
      </c>
      <c r="C479" s="94"/>
      <c r="D479" s="94"/>
      <c r="E479" s="94"/>
      <c r="F479" s="94"/>
      <c r="G479" s="91"/>
      <c r="H479" s="91"/>
      <c r="I479" s="91"/>
      <c r="J479" s="92"/>
      <c r="K479" s="92"/>
      <c r="L479" s="93"/>
    </row>
    <row r="480" spans="2:12" x14ac:dyDescent="0.25">
      <c r="B480" s="90" t="str">
        <f>IF(C480="","",+COUNTA($C$7:C480))</f>
        <v/>
      </c>
      <c r="C480" s="94"/>
      <c r="D480" s="94"/>
      <c r="E480" s="94"/>
      <c r="F480" s="94"/>
      <c r="G480" s="91"/>
      <c r="H480" s="91"/>
      <c r="I480" s="91"/>
      <c r="J480" s="92"/>
      <c r="K480" s="92"/>
      <c r="L480" s="93"/>
    </row>
    <row r="481" spans="2:12" x14ac:dyDescent="0.25">
      <c r="B481" s="90" t="str">
        <f>IF(C481="","",+COUNTA($C$7:C481))</f>
        <v/>
      </c>
      <c r="C481" s="94"/>
      <c r="D481" s="94"/>
      <c r="E481" s="94"/>
      <c r="F481" s="94"/>
      <c r="G481" s="91"/>
      <c r="H481" s="91"/>
      <c r="I481" s="91"/>
      <c r="J481" s="92"/>
      <c r="K481" s="92"/>
      <c r="L481" s="93"/>
    </row>
    <row r="482" spans="2:12" x14ac:dyDescent="0.25">
      <c r="B482" s="90" t="str">
        <f>IF(C482="","",+COUNTA($C$7:C482))</f>
        <v/>
      </c>
      <c r="C482" s="94"/>
      <c r="D482" s="94"/>
      <c r="E482" s="94"/>
      <c r="F482" s="94"/>
      <c r="G482" s="91"/>
      <c r="H482" s="91"/>
      <c r="I482" s="91"/>
      <c r="J482" s="92"/>
      <c r="K482" s="92"/>
      <c r="L482" s="93"/>
    </row>
    <row r="483" spans="2:12" x14ac:dyDescent="0.25">
      <c r="B483" s="90" t="str">
        <f>IF(C483="","",+COUNTA($C$7:C483))</f>
        <v/>
      </c>
      <c r="C483" s="94"/>
      <c r="D483" s="94"/>
      <c r="E483" s="94"/>
      <c r="F483" s="94"/>
      <c r="G483" s="91"/>
      <c r="H483" s="91"/>
      <c r="I483" s="91"/>
      <c r="J483" s="92"/>
      <c r="K483" s="92"/>
      <c r="L483" s="93"/>
    </row>
    <row r="484" spans="2:12" x14ac:dyDescent="0.25">
      <c r="B484" s="90" t="str">
        <f>IF(C484="","",+COUNTA($C$7:C484))</f>
        <v/>
      </c>
      <c r="C484" s="94"/>
      <c r="D484" s="94"/>
      <c r="E484" s="94"/>
      <c r="F484" s="94"/>
      <c r="G484" s="91"/>
      <c r="H484" s="91"/>
      <c r="I484" s="91"/>
      <c r="J484" s="92"/>
      <c r="K484" s="92"/>
      <c r="L484" s="93"/>
    </row>
    <row r="485" spans="2:12" x14ac:dyDescent="0.25">
      <c r="B485" s="90" t="str">
        <f>IF(C485="","",+COUNTA($C$7:C485))</f>
        <v/>
      </c>
      <c r="C485" s="94"/>
      <c r="D485" s="94"/>
      <c r="E485" s="94"/>
      <c r="F485" s="94"/>
      <c r="G485" s="91"/>
      <c r="H485" s="91"/>
      <c r="I485" s="91"/>
      <c r="J485" s="92"/>
      <c r="K485" s="92"/>
      <c r="L485" s="93"/>
    </row>
    <row r="486" spans="2:12" x14ac:dyDescent="0.25">
      <c r="B486" s="90" t="str">
        <f>IF(C486="","",+COUNTA($C$7:C486))</f>
        <v/>
      </c>
      <c r="C486" s="94"/>
      <c r="D486" s="94"/>
      <c r="E486" s="94"/>
      <c r="F486" s="94"/>
      <c r="G486" s="91"/>
      <c r="H486" s="91"/>
      <c r="I486" s="91"/>
      <c r="J486" s="92"/>
      <c r="K486" s="92"/>
      <c r="L486" s="93"/>
    </row>
    <row r="487" spans="2:12" x14ac:dyDescent="0.25">
      <c r="B487" s="90" t="str">
        <f>IF(C487="","",+COUNTA($C$7:C487))</f>
        <v/>
      </c>
      <c r="C487" s="94"/>
      <c r="D487" s="94"/>
      <c r="E487" s="94"/>
      <c r="F487" s="94"/>
      <c r="G487" s="91"/>
      <c r="H487" s="91"/>
      <c r="I487" s="91"/>
      <c r="J487" s="92"/>
      <c r="K487" s="92"/>
      <c r="L487" s="93"/>
    </row>
    <row r="488" spans="2:12" x14ac:dyDescent="0.25">
      <c r="B488" s="90" t="str">
        <f>IF(C488="","",+COUNTA($C$7:C488))</f>
        <v/>
      </c>
      <c r="C488" s="94"/>
      <c r="D488" s="94"/>
      <c r="E488" s="94"/>
      <c r="F488" s="94"/>
      <c r="G488" s="91"/>
      <c r="H488" s="91"/>
      <c r="I488" s="91"/>
      <c r="J488" s="92"/>
      <c r="K488" s="92"/>
      <c r="L488" s="93"/>
    </row>
    <row r="489" spans="2:12" x14ac:dyDescent="0.25">
      <c r="B489" s="90" t="str">
        <f>IF(C489="","",+COUNTA($C$7:C489))</f>
        <v/>
      </c>
      <c r="C489" s="94"/>
      <c r="D489" s="94"/>
      <c r="E489" s="94"/>
      <c r="F489" s="94"/>
      <c r="G489" s="91"/>
      <c r="H489" s="91"/>
      <c r="I489" s="91"/>
      <c r="J489" s="92"/>
      <c r="K489" s="92"/>
      <c r="L489" s="93"/>
    </row>
    <row r="490" spans="2:12" x14ac:dyDescent="0.25">
      <c r="B490" s="90" t="str">
        <f>IF(C490="","",+COUNTA($C$7:C490))</f>
        <v/>
      </c>
      <c r="C490" s="94"/>
      <c r="D490" s="94"/>
      <c r="E490" s="94"/>
      <c r="F490" s="94"/>
      <c r="G490" s="91"/>
      <c r="H490" s="91"/>
      <c r="I490" s="91"/>
      <c r="J490" s="92"/>
      <c r="K490" s="92"/>
      <c r="L490" s="93"/>
    </row>
    <row r="491" spans="2:12" x14ac:dyDescent="0.25">
      <c r="B491" s="90" t="str">
        <f>IF(C491="","",+COUNTA($C$7:C491))</f>
        <v/>
      </c>
      <c r="C491" s="94"/>
      <c r="D491" s="94"/>
      <c r="E491" s="94"/>
      <c r="F491" s="94"/>
      <c r="G491" s="91"/>
      <c r="H491" s="91"/>
      <c r="I491" s="91"/>
      <c r="J491" s="92"/>
      <c r="K491" s="92"/>
      <c r="L491" s="93"/>
    </row>
    <row r="492" spans="2:12" x14ac:dyDescent="0.25">
      <c r="B492" s="90" t="str">
        <f>IF(C492="","",+COUNTA($C$7:C492))</f>
        <v/>
      </c>
      <c r="C492" s="94"/>
      <c r="D492" s="94"/>
      <c r="E492" s="94"/>
      <c r="F492" s="94"/>
      <c r="G492" s="91"/>
      <c r="H492" s="91"/>
      <c r="I492" s="91"/>
      <c r="J492" s="92"/>
      <c r="K492" s="92"/>
      <c r="L492" s="93"/>
    </row>
    <row r="493" spans="2:12" x14ac:dyDescent="0.25">
      <c r="B493" s="90" t="str">
        <f>IF(C493="","",+COUNTA($C$7:C493))</f>
        <v/>
      </c>
      <c r="C493" s="94"/>
      <c r="D493" s="94"/>
      <c r="E493" s="94"/>
      <c r="F493" s="94"/>
      <c r="G493" s="91"/>
      <c r="H493" s="91"/>
      <c r="I493" s="91"/>
      <c r="J493" s="92"/>
      <c r="K493" s="92"/>
      <c r="L493" s="93"/>
    </row>
    <row r="494" spans="2:12" x14ac:dyDescent="0.25">
      <c r="B494" s="90" t="str">
        <f>IF(C494="","",+COUNTA($C$7:C494))</f>
        <v/>
      </c>
      <c r="C494" s="94"/>
      <c r="D494" s="94"/>
      <c r="E494" s="94"/>
      <c r="F494" s="94"/>
      <c r="G494" s="91"/>
      <c r="H494" s="91"/>
      <c r="I494" s="91"/>
      <c r="J494" s="92"/>
      <c r="K494" s="92"/>
      <c r="L494" s="93"/>
    </row>
    <row r="495" spans="2:12" x14ac:dyDescent="0.25">
      <c r="B495" s="90" t="str">
        <f>IF(C495="","",+COUNTA($C$7:C495))</f>
        <v/>
      </c>
      <c r="C495" s="94"/>
      <c r="D495" s="94"/>
      <c r="E495" s="94"/>
      <c r="F495" s="94"/>
      <c r="G495" s="91"/>
      <c r="H495" s="91"/>
      <c r="I495" s="91"/>
      <c r="J495" s="92"/>
      <c r="K495" s="92"/>
      <c r="L495" s="93"/>
    </row>
    <row r="496" spans="2:12" x14ac:dyDescent="0.25">
      <c r="B496" s="90" t="str">
        <f>IF(C496="","",+COUNTA($C$7:C496))</f>
        <v/>
      </c>
      <c r="C496" s="94"/>
      <c r="D496" s="94"/>
      <c r="E496" s="94"/>
      <c r="F496" s="94"/>
      <c r="G496" s="91"/>
      <c r="H496" s="91"/>
      <c r="I496" s="91"/>
      <c r="J496" s="92"/>
      <c r="K496" s="92"/>
      <c r="L496" s="93"/>
    </row>
    <row r="497" spans="2:12" x14ac:dyDescent="0.25">
      <c r="B497" s="90" t="str">
        <f>IF(C497="","",+COUNTA($C$7:C497))</f>
        <v/>
      </c>
      <c r="C497" s="94"/>
      <c r="D497" s="94"/>
      <c r="E497" s="94"/>
      <c r="F497" s="94"/>
      <c r="G497" s="91"/>
      <c r="H497" s="91"/>
      <c r="I497" s="91"/>
      <c r="J497" s="92"/>
      <c r="K497" s="92"/>
      <c r="L497" s="93"/>
    </row>
    <row r="498" spans="2:12" x14ac:dyDescent="0.25">
      <c r="B498" s="90" t="str">
        <f>IF(C498="","",+COUNTA($C$7:C498))</f>
        <v/>
      </c>
      <c r="C498" s="94"/>
      <c r="D498" s="94"/>
      <c r="E498" s="94"/>
      <c r="F498" s="94"/>
      <c r="G498" s="91"/>
      <c r="H498" s="91"/>
      <c r="I498" s="91"/>
      <c r="J498" s="92"/>
      <c r="K498" s="92"/>
      <c r="L498" s="93"/>
    </row>
    <row r="499" spans="2:12" x14ac:dyDescent="0.25">
      <c r="B499" s="90" t="str">
        <f>IF(C499="","",+COUNTA($C$7:C499))</f>
        <v/>
      </c>
      <c r="C499" s="94"/>
      <c r="D499" s="94"/>
      <c r="E499" s="94"/>
      <c r="F499" s="94"/>
      <c r="G499" s="91"/>
      <c r="H499" s="91"/>
      <c r="I499" s="91"/>
      <c r="J499" s="92"/>
      <c r="K499" s="92"/>
      <c r="L499" s="93"/>
    </row>
    <row r="500" spans="2:12" x14ac:dyDescent="0.25">
      <c r="B500" s="90" t="str">
        <f>IF(C500="","",+COUNTA($C$7:C500))</f>
        <v/>
      </c>
      <c r="C500" s="94"/>
      <c r="D500" s="94"/>
      <c r="E500" s="94"/>
      <c r="F500" s="94"/>
      <c r="G500" s="91"/>
      <c r="H500" s="91"/>
      <c r="I500" s="91"/>
      <c r="J500" s="92"/>
      <c r="K500" s="92"/>
      <c r="L500" s="93"/>
    </row>
    <row r="501" spans="2:12" x14ac:dyDescent="0.25">
      <c r="B501" s="90" t="str">
        <f>IF(C501="","",+COUNTA($C$7:C501))</f>
        <v/>
      </c>
      <c r="C501" s="94"/>
      <c r="D501" s="94"/>
      <c r="E501" s="94"/>
      <c r="F501" s="94"/>
      <c r="G501" s="91"/>
      <c r="H501" s="91"/>
      <c r="I501" s="91"/>
      <c r="J501" s="92"/>
      <c r="K501" s="92"/>
      <c r="L501" s="93"/>
    </row>
    <row r="502" spans="2:12" x14ac:dyDescent="0.25">
      <c r="B502" s="90" t="str">
        <f>IF(C502="","",+COUNTA($C$7:C502))</f>
        <v/>
      </c>
      <c r="C502" s="94"/>
      <c r="D502" s="94"/>
      <c r="E502" s="94"/>
      <c r="F502" s="94"/>
      <c r="G502" s="91"/>
      <c r="H502" s="91"/>
      <c r="I502" s="91"/>
      <c r="J502" s="92"/>
      <c r="K502" s="92"/>
      <c r="L502" s="93"/>
    </row>
    <row r="503" spans="2:12" x14ac:dyDescent="0.25">
      <c r="B503" s="90" t="str">
        <f>IF(C503="","",+COUNTA($C$7:C503))</f>
        <v/>
      </c>
      <c r="C503" s="94"/>
      <c r="D503" s="94"/>
      <c r="E503" s="94"/>
      <c r="F503" s="94"/>
      <c r="G503" s="91"/>
      <c r="H503" s="91"/>
      <c r="I503" s="91"/>
      <c r="J503" s="92"/>
      <c r="K503" s="92"/>
      <c r="L503" s="93"/>
    </row>
    <row r="504" spans="2:12" x14ac:dyDescent="0.25">
      <c r="B504" s="90" t="str">
        <f>IF(C504="","",+COUNTA($C$7:C504))</f>
        <v/>
      </c>
      <c r="C504" s="94"/>
      <c r="D504" s="94"/>
      <c r="E504" s="94"/>
      <c r="F504" s="94"/>
      <c r="G504" s="91"/>
      <c r="H504" s="91"/>
      <c r="I504" s="91"/>
      <c r="J504" s="92"/>
      <c r="K504" s="92"/>
      <c r="L504" s="93"/>
    </row>
    <row r="505" spans="2:12" x14ac:dyDescent="0.25">
      <c r="B505" s="90" t="str">
        <f>IF(C505="","",+COUNTA($C$7:C505))</f>
        <v/>
      </c>
      <c r="C505" s="94"/>
      <c r="D505" s="94"/>
      <c r="E505" s="94"/>
      <c r="F505" s="94"/>
      <c r="G505" s="91"/>
      <c r="H505" s="91"/>
      <c r="I505" s="91"/>
      <c r="J505" s="92"/>
      <c r="K505" s="92"/>
      <c r="L505" s="93"/>
    </row>
    <row r="506" spans="2:12" x14ac:dyDescent="0.25">
      <c r="B506" s="90" t="str">
        <f>IF(C506="","",+COUNTA($C$7:C506))</f>
        <v/>
      </c>
      <c r="C506" s="94"/>
      <c r="D506" s="94"/>
      <c r="E506" s="94"/>
      <c r="F506" s="94"/>
      <c r="G506" s="91"/>
      <c r="H506" s="91"/>
      <c r="I506" s="91"/>
      <c r="J506" s="92"/>
      <c r="K506" s="92"/>
      <c r="L506" s="93"/>
    </row>
    <row r="507" spans="2:12" x14ac:dyDescent="0.25">
      <c r="B507" s="90" t="str">
        <f>IF(C507="","",+COUNTA($C$7:C507))</f>
        <v/>
      </c>
      <c r="C507" s="94"/>
      <c r="D507" s="94"/>
      <c r="E507" s="94"/>
      <c r="F507" s="94"/>
      <c r="G507" s="91"/>
      <c r="H507" s="91"/>
      <c r="I507" s="91"/>
      <c r="J507" s="92"/>
      <c r="K507" s="92"/>
      <c r="L507" s="93"/>
    </row>
    <row r="508" spans="2:12" x14ac:dyDescent="0.25">
      <c r="B508" s="90" t="str">
        <f>IF(C508="","",+COUNTA($C$7:C508))</f>
        <v/>
      </c>
      <c r="C508" s="94"/>
      <c r="D508" s="94"/>
      <c r="E508" s="94"/>
      <c r="F508" s="94"/>
      <c r="G508" s="91"/>
      <c r="H508" s="91"/>
      <c r="I508" s="91"/>
      <c r="J508" s="92"/>
      <c r="K508" s="92"/>
      <c r="L508" s="93"/>
    </row>
    <row r="509" spans="2:12" x14ac:dyDescent="0.25">
      <c r="B509" s="90" t="str">
        <f>IF(C509="","",+COUNTA($C$7:C509))</f>
        <v/>
      </c>
      <c r="C509" s="94"/>
      <c r="D509" s="94"/>
      <c r="E509" s="94"/>
      <c r="F509" s="94"/>
      <c r="G509" s="91"/>
      <c r="H509" s="91"/>
      <c r="I509" s="91"/>
      <c r="J509" s="92"/>
      <c r="K509" s="92"/>
      <c r="L509" s="93"/>
    </row>
    <row r="510" spans="2:12" x14ac:dyDescent="0.25">
      <c r="B510" s="90" t="str">
        <f>IF(C510="","",+COUNTA($C$7:C510))</f>
        <v/>
      </c>
      <c r="C510" s="94"/>
      <c r="D510" s="94"/>
      <c r="E510" s="94"/>
      <c r="F510" s="94"/>
      <c r="G510" s="91"/>
      <c r="H510" s="91"/>
      <c r="I510" s="91"/>
      <c r="J510" s="92"/>
      <c r="K510" s="92"/>
      <c r="L510" s="93"/>
    </row>
    <row r="511" spans="2:12" x14ac:dyDescent="0.25">
      <c r="B511" s="90" t="str">
        <f>IF(C511="","",+COUNTA($C$7:C511))</f>
        <v/>
      </c>
      <c r="C511" s="94"/>
      <c r="D511" s="94"/>
      <c r="E511" s="94"/>
      <c r="F511" s="94"/>
      <c r="G511" s="91"/>
      <c r="H511" s="91"/>
      <c r="I511" s="91"/>
      <c r="J511" s="92"/>
      <c r="K511" s="92"/>
      <c r="L511" s="93"/>
    </row>
    <row r="512" spans="2:12" x14ac:dyDescent="0.25">
      <c r="B512" s="90" t="str">
        <f>IF(C512="","",+COUNTA($C$7:C512))</f>
        <v/>
      </c>
      <c r="C512" s="94"/>
      <c r="D512" s="94"/>
      <c r="E512" s="94"/>
      <c r="F512" s="94"/>
      <c r="G512" s="91"/>
      <c r="H512" s="91"/>
      <c r="I512" s="91"/>
      <c r="J512" s="92"/>
      <c r="K512" s="92"/>
      <c r="L512" s="93"/>
    </row>
    <row r="513" spans="2:12" x14ac:dyDescent="0.25">
      <c r="B513" s="90" t="str">
        <f>IF(C513="","",+COUNTA($C$7:C513))</f>
        <v/>
      </c>
      <c r="C513" s="94"/>
      <c r="D513" s="94"/>
      <c r="E513" s="94"/>
      <c r="F513" s="94"/>
      <c r="G513" s="91"/>
      <c r="H513" s="91"/>
      <c r="I513" s="91"/>
      <c r="J513" s="92"/>
      <c r="K513" s="92"/>
      <c r="L513" s="93"/>
    </row>
    <row r="514" spans="2:12" x14ac:dyDescent="0.25">
      <c r="B514" s="90" t="str">
        <f>IF(C514="","",+COUNTA($C$7:C514))</f>
        <v/>
      </c>
      <c r="C514" s="94"/>
      <c r="D514" s="94"/>
      <c r="E514" s="94"/>
      <c r="F514" s="94"/>
      <c r="G514" s="91"/>
      <c r="H514" s="91"/>
      <c r="I514" s="91"/>
      <c r="J514" s="92"/>
      <c r="K514" s="92"/>
      <c r="L514" s="93"/>
    </row>
    <row r="515" spans="2:12" x14ac:dyDescent="0.25">
      <c r="B515" s="90" t="str">
        <f>IF(C515="","",+COUNTA($C$7:C515))</f>
        <v/>
      </c>
      <c r="C515" s="94"/>
      <c r="D515" s="94"/>
      <c r="E515" s="94"/>
      <c r="F515" s="94"/>
      <c r="G515" s="91"/>
      <c r="H515" s="91"/>
      <c r="I515" s="91"/>
      <c r="J515" s="92"/>
      <c r="K515" s="92"/>
      <c r="L515" s="93"/>
    </row>
    <row r="516" spans="2:12" x14ac:dyDescent="0.25">
      <c r="B516" s="90" t="str">
        <f>IF(C516="","",+COUNTA($C$7:C516))</f>
        <v/>
      </c>
      <c r="C516" s="94"/>
      <c r="D516" s="94"/>
      <c r="E516" s="94"/>
      <c r="F516" s="94"/>
      <c r="G516" s="91"/>
      <c r="H516" s="91"/>
      <c r="I516" s="91"/>
      <c r="J516" s="92"/>
      <c r="K516" s="92"/>
      <c r="L516" s="93"/>
    </row>
    <row r="517" spans="2:12" x14ac:dyDescent="0.25">
      <c r="B517" s="90" t="str">
        <f>IF(C517="","",+COUNTA($C$7:C517))</f>
        <v/>
      </c>
      <c r="C517" s="94"/>
      <c r="D517" s="94"/>
      <c r="E517" s="94"/>
      <c r="F517" s="94"/>
      <c r="G517" s="91"/>
      <c r="H517" s="91"/>
      <c r="I517" s="91"/>
      <c r="J517" s="92"/>
      <c r="K517" s="92"/>
      <c r="L517" s="93"/>
    </row>
    <row r="518" spans="2:12" x14ac:dyDescent="0.25">
      <c r="B518" s="90" t="str">
        <f>IF(C518="","",+COUNTA($C$7:C518))</f>
        <v/>
      </c>
      <c r="C518" s="94"/>
      <c r="D518" s="94"/>
      <c r="E518" s="94"/>
      <c r="F518" s="94"/>
      <c r="G518" s="91"/>
      <c r="H518" s="91"/>
      <c r="I518" s="91"/>
      <c r="J518" s="92"/>
      <c r="K518" s="92"/>
      <c r="L518" s="93"/>
    </row>
    <row r="519" spans="2:12" x14ac:dyDescent="0.25">
      <c r="B519" s="90" t="str">
        <f>IF(C519="","",+COUNTA($C$7:C519))</f>
        <v/>
      </c>
      <c r="C519" s="94"/>
      <c r="D519" s="94"/>
      <c r="E519" s="94"/>
      <c r="F519" s="94"/>
      <c r="G519" s="91"/>
      <c r="H519" s="91"/>
      <c r="I519" s="91"/>
      <c r="J519" s="92"/>
      <c r="K519" s="92"/>
      <c r="L519" s="93"/>
    </row>
    <row r="520" spans="2:12" x14ac:dyDescent="0.25">
      <c r="B520" s="90" t="str">
        <f>IF(C520="","",+COUNTA($C$7:C520))</f>
        <v/>
      </c>
      <c r="C520" s="94"/>
      <c r="D520" s="94"/>
      <c r="E520" s="94"/>
      <c r="F520" s="94"/>
      <c r="G520" s="91"/>
      <c r="H520" s="91"/>
      <c r="I520" s="91"/>
      <c r="J520" s="92"/>
      <c r="K520" s="92"/>
      <c r="L520" s="93"/>
    </row>
    <row r="521" spans="2:12" x14ac:dyDescent="0.25">
      <c r="B521" s="90" t="str">
        <f>IF(C521="","",+COUNTA($C$7:C521))</f>
        <v/>
      </c>
      <c r="C521" s="94"/>
      <c r="D521" s="94"/>
      <c r="E521" s="94"/>
      <c r="F521" s="94"/>
      <c r="G521" s="91"/>
      <c r="H521" s="91"/>
      <c r="I521" s="91"/>
      <c r="J521" s="92"/>
      <c r="K521" s="92"/>
      <c r="L521" s="93"/>
    </row>
    <row r="522" spans="2:12" x14ac:dyDescent="0.25">
      <c r="B522" s="90" t="str">
        <f>IF(C522="","",+COUNTA($C$7:C522))</f>
        <v/>
      </c>
      <c r="C522" s="94"/>
      <c r="D522" s="94"/>
      <c r="E522" s="94"/>
      <c r="F522" s="94"/>
      <c r="G522" s="91"/>
      <c r="H522" s="91"/>
      <c r="I522" s="91"/>
      <c r="J522" s="92"/>
      <c r="K522" s="92"/>
      <c r="L522" s="93"/>
    </row>
    <row r="523" spans="2:12" x14ac:dyDescent="0.25">
      <c r="B523" s="90" t="str">
        <f>IF(C523="","",+COUNTA($C$7:C523))</f>
        <v/>
      </c>
      <c r="C523" s="94"/>
      <c r="D523" s="94"/>
      <c r="E523" s="94"/>
      <c r="F523" s="94"/>
      <c r="G523" s="91"/>
      <c r="H523" s="91"/>
      <c r="I523" s="91"/>
      <c r="J523" s="92"/>
      <c r="K523" s="92"/>
      <c r="L523" s="93"/>
    </row>
    <row r="524" spans="2:12" x14ac:dyDescent="0.25">
      <c r="B524" s="90" t="str">
        <f>IF(C524="","",+COUNTA($C$7:C524))</f>
        <v/>
      </c>
      <c r="C524" s="94"/>
      <c r="D524" s="94"/>
      <c r="E524" s="94"/>
      <c r="F524" s="94"/>
      <c r="G524" s="91"/>
      <c r="H524" s="91"/>
      <c r="I524" s="91"/>
      <c r="J524" s="92"/>
      <c r="K524" s="92"/>
      <c r="L524" s="93"/>
    </row>
    <row r="525" spans="2:12" x14ac:dyDescent="0.25">
      <c r="B525" s="90" t="str">
        <f>IF(C525="","",+COUNTA($C$7:C525))</f>
        <v/>
      </c>
      <c r="C525" s="94"/>
      <c r="D525" s="94"/>
      <c r="E525" s="94"/>
      <c r="F525" s="94"/>
      <c r="G525" s="91"/>
      <c r="H525" s="91"/>
      <c r="I525" s="91"/>
      <c r="J525" s="92"/>
      <c r="K525" s="92"/>
      <c r="L525" s="93"/>
    </row>
    <row r="526" spans="2:12" x14ac:dyDescent="0.25">
      <c r="B526" s="90" t="str">
        <f>IF(C526="","",+COUNTA($C$7:C526))</f>
        <v/>
      </c>
      <c r="C526" s="94"/>
      <c r="D526" s="94"/>
      <c r="E526" s="94"/>
      <c r="F526" s="94"/>
      <c r="G526" s="91"/>
      <c r="H526" s="91"/>
      <c r="I526" s="91"/>
      <c r="J526" s="92"/>
      <c r="K526" s="92"/>
      <c r="L526" s="93"/>
    </row>
    <row r="527" spans="2:12" x14ac:dyDescent="0.25">
      <c r="B527" s="90" t="str">
        <f>IF(C527="","",+COUNTA($C$7:C527))</f>
        <v/>
      </c>
      <c r="C527" s="94"/>
      <c r="D527" s="94"/>
      <c r="E527" s="94"/>
      <c r="F527" s="94"/>
      <c r="G527" s="91"/>
      <c r="H527" s="91"/>
      <c r="I527" s="91"/>
      <c r="J527" s="92"/>
      <c r="K527" s="92"/>
      <c r="L527" s="93"/>
    </row>
    <row r="528" spans="2:12" x14ac:dyDescent="0.25">
      <c r="B528" s="90" t="str">
        <f>IF(C528="","",+COUNTA($C$7:C528))</f>
        <v/>
      </c>
      <c r="C528" s="94"/>
      <c r="D528" s="94"/>
      <c r="E528" s="94"/>
      <c r="F528" s="94"/>
      <c r="G528" s="91"/>
      <c r="H528" s="91"/>
      <c r="I528" s="91"/>
      <c r="J528" s="92"/>
      <c r="K528" s="92"/>
      <c r="L528" s="93"/>
    </row>
    <row r="529" spans="2:12" x14ac:dyDescent="0.25">
      <c r="B529" s="90" t="str">
        <f>IF(C529="","",+COUNTA($C$7:C529))</f>
        <v/>
      </c>
      <c r="C529" s="94"/>
      <c r="D529" s="94"/>
      <c r="E529" s="94"/>
      <c r="F529" s="94"/>
      <c r="G529" s="91"/>
      <c r="H529" s="91"/>
      <c r="I529" s="91"/>
      <c r="J529" s="92"/>
      <c r="K529" s="92"/>
      <c r="L529" s="93"/>
    </row>
    <row r="530" spans="2:12" x14ac:dyDescent="0.25">
      <c r="B530" s="90" t="str">
        <f>IF(C530="","",+COUNTA($C$7:C530))</f>
        <v/>
      </c>
      <c r="C530" s="94"/>
      <c r="D530" s="94"/>
      <c r="E530" s="94"/>
      <c r="F530" s="94"/>
      <c r="G530" s="91"/>
      <c r="H530" s="91"/>
      <c r="I530" s="91"/>
      <c r="J530" s="92"/>
      <c r="K530" s="92"/>
      <c r="L530" s="93"/>
    </row>
    <row r="531" spans="2:12" x14ac:dyDescent="0.25">
      <c r="B531" s="90" t="str">
        <f>IF(C531="","",+COUNTA($C$7:C531))</f>
        <v/>
      </c>
      <c r="C531" s="94"/>
      <c r="D531" s="94"/>
      <c r="E531" s="94"/>
      <c r="F531" s="94"/>
      <c r="G531" s="91"/>
      <c r="H531" s="91"/>
      <c r="I531" s="91"/>
      <c r="J531" s="92"/>
      <c r="K531" s="92"/>
      <c r="L531" s="93"/>
    </row>
    <row r="532" spans="2:12" x14ac:dyDescent="0.25">
      <c r="B532" s="90" t="str">
        <f>IF(C532="","",+COUNTA($C$7:C532))</f>
        <v/>
      </c>
      <c r="C532" s="94"/>
      <c r="D532" s="94"/>
      <c r="E532" s="94"/>
      <c r="F532" s="94"/>
      <c r="G532" s="91"/>
      <c r="H532" s="91"/>
      <c r="I532" s="91"/>
      <c r="J532" s="92"/>
      <c r="K532" s="92"/>
      <c r="L532" s="93"/>
    </row>
    <row r="533" spans="2:12" x14ac:dyDescent="0.25">
      <c r="B533" s="90" t="str">
        <f>IF(C533="","",+COUNTA($C$7:C533))</f>
        <v/>
      </c>
      <c r="C533" s="94"/>
      <c r="D533" s="94"/>
      <c r="E533" s="94"/>
      <c r="F533" s="94"/>
      <c r="G533" s="91"/>
      <c r="H533" s="91"/>
      <c r="I533" s="91"/>
      <c r="J533" s="92"/>
      <c r="K533" s="92"/>
      <c r="L533" s="93"/>
    </row>
    <row r="534" spans="2:12" x14ac:dyDescent="0.25">
      <c r="B534" s="90" t="str">
        <f>IF(C534="","",+COUNTA($C$7:C534))</f>
        <v/>
      </c>
      <c r="C534" s="94"/>
      <c r="D534" s="94"/>
      <c r="E534" s="94"/>
      <c r="F534" s="94"/>
      <c r="G534" s="91"/>
      <c r="H534" s="91"/>
      <c r="I534" s="91"/>
      <c r="J534" s="92"/>
      <c r="K534" s="92"/>
      <c r="L534" s="93"/>
    </row>
    <row r="535" spans="2:12" x14ac:dyDescent="0.25">
      <c r="B535" s="90" t="str">
        <f>IF(C535="","",+COUNTA($C$7:C535))</f>
        <v/>
      </c>
      <c r="C535" s="94"/>
      <c r="D535" s="94"/>
      <c r="E535" s="94"/>
      <c r="F535" s="94"/>
      <c r="G535" s="91"/>
      <c r="H535" s="91"/>
      <c r="I535" s="91"/>
      <c r="J535" s="92"/>
      <c r="K535" s="92"/>
      <c r="L535" s="93"/>
    </row>
    <row r="536" spans="2:12" x14ac:dyDescent="0.25">
      <c r="B536" s="90" t="str">
        <f>IF(C536="","",+COUNTA($C$7:C536))</f>
        <v/>
      </c>
      <c r="C536" s="94"/>
      <c r="D536" s="94"/>
      <c r="E536" s="94"/>
      <c r="F536" s="94"/>
      <c r="G536" s="91"/>
      <c r="H536" s="91"/>
      <c r="I536" s="91"/>
      <c r="J536" s="92"/>
      <c r="K536" s="92"/>
      <c r="L536" s="93"/>
    </row>
    <row r="537" spans="2:12" x14ac:dyDescent="0.25">
      <c r="B537" s="90" t="str">
        <f>IF(C537="","",+COUNTA($C$7:C537))</f>
        <v/>
      </c>
      <c r="C537" s="94"/>
      <c r="D537" s="94"/>
      <c r="E537" s="94"/>
      <c r="F537" s="94"/>
      <c r="G537" s="91"/>
      <c r="H537" s="91"/>
      <c r="I537" s="91"/>
      <c r="J537" s="92"/>
      <c r="K537" s="92"/>
      <c r="L537" s="93"/>
    </row>
    <row r="538" spans="2:12" x14ac:dyDescent="0.25">
      <c r="B538" s="90" t="str">
        <f>IF(C538="","",+COUNTA($C$7:C538))</f>
        <v/>
      </c>
      <c r="C538" s="94"/>
      <c r="D538" s="94"/>
      <c r="E538" s="94"/>
      <c r="F538" s="94"/>
      <c r="G538" s="91"/>
      <c r="H538" s="91"/>
      <c r="I538" s="91"/>
      <c r="J538" s="92"/>
      <c r="K538" s="92"/>
      <c r="L538" s="93"/>
    </row>
    <row r="539" spans="2:12" x14ac:dyDescent="0.25">
      <c r="B539" s="90" t="str">
        <f>IF(C539="","",+COUNTA($C$7:C539))</f>
        <v/>
      </c>
      <c r="C539" s="94"/>
      <c r="D539" s="94"/>
      <c r="E539" s="94"/>
      <c r="F539" s="94"/>
      <c r="G539" s="91"/>
      <c r="H539" s="91"/>
      <c r="I539" s="91"/>
      <c r="J539" s="92"/>
      <c r="K539" s="92"/>
      <c r="L539" s="93"/>
    </row>
    <row r="540" spans="2:12" x14ac:dyDescent="0.25">
      <c r="B540" s="90" t="str">
        <f>IF(C540="","",+COUNTA($C$7:C540))</f>
        <v/>
      </c>
      <c r="C540" s="94"/>
      <c r="D540" s="94"/>
      <c r="E540" s="94"/>
      <c r="F540" s="94"/>
      <c r="G540" s="91"/>
      <c r="H540" s="91"/>
      <c r="I540" s="91"/>
      <c r="J540" s="92"/>
      <c r="K540" s="92"/>
      <c r="L540" s="93"/>
    </row>
    <row r="541" spans="2:12" x14ac:dyDescent="0.25">
      <c r="B541" s="90" t="str">
        <f>IF(C541="","",+COUNTA($C$7:C541))</f>
        <v/>
      </c>
      <c r="C541" s="94"/>
      <c r="D541" s="94"/>
      <c r="E541" s="94"/>
      <c r="F541" s="94"/>
      <c r="G541" s="91"/>
      <c r="H541" s="91"/>
      <c r="I541" s="91"/>
      <c r="J541" s="92"/>
      <c r="K541" s="92"/>
      <c r="L541" s="93"/>
    </row>
    <row r="542" spans="2:12" x14ac:dyDescent="0.25">
      <c r="B542" s="90" t="str">
        <f>IF(C542="","",+COUNTA($C$7:C542))</f>
        <v/>
      </c>
      <c r="C542" s="94"/>
      <c r="D542" s="94"/>
      <c r="E542" s="94"/>
      <c r="F542" s="94"/>
      <c r="G542" s="91"/>
      <c r="H542" s="91"/>
      <c r="I542" s="91"/>
      <c r="J542" s="92"/>
      <c r="K542" s="92"/>
      <c r="L542" s="93"/>
    </row>
    <row r="543" spans="2:12" x14ac:dyDescent="0.25">
      <c r="B543" s="90" t="str">
        <f>IF(C543="","",+COUNTA($C$7:C543))</f>
        <v/>
      </c>
      <c r="C543" s="94"/>
      <c r="D543" s="94"/>
      <c r="E543" s="94"/>
      <c r="F543" s="94"/>
      <c r="G543" s="91"/>
      <c r="H543" s="91"/>
      <c r="I543" s="91"/>
      <c r="J543" s="92"/>
      <c r="K543" s="92"/>
      <c r="L543" s="93"/>
    </row>
    <row r="544" spans="2:12" x14ac:dyDescent="0.25">
      <c r="B544" s="90" t="str">
        <f>IF(C544="","",+COUNTA($C$7:C544))</f>
        <v/>
      </c>
      <c r="C544" s="94"/>
      <c r="D544" s="94"/>
      <c r="E544" s="94"/>
      <c r="F544" s="94"/>
      <c r="G544" s="91"/>
      <c r="H544" s="91"/>
      <c r="I544" s="91"/>
      <c r="J544" s="92"/>
      <c r="K544" s="92"/>
      <c r="L544" s="93"/>
    </row>
    <row r="545" spans="2:12" x14ac:dyDescent="0.25">
      <c r="B545" s="90" t="str">
        <f>IF(C545="","",+COUNTA($C$7:C545))</f>
        <v/>
      </c>
      <c r="C545" s="94"/>
      <c r="D545" s="94"/>
      <c r="E545" s="94"/>
      <c r="F545" s="94"/>
      <c r="G545" s="91"/>
      <c r="H545" s="91"/>
      <c r="I545" s="91"/>
      <c r="J545" s="92"/>
      <c r="K545" s="92"/>
      <c r="L545" s="93"/>
    </row>
    <row r="546" spans="2:12" x14ac:dyDescent="0.25">
      <c r="B546" s="90" t="str">
        <f>IF(C546="","",+COUNTA($C$7:C546))</f>
        <v/>
      </c>
      <c r="C546" s="94"/>
      <c r="D546" s="94"/>
      <c r="E546" s="94"/>
      <c r="F546" s="94"/>
      <c r="G546" s="91"/>
      <c r="H546" s="91"/>
      <c r="I546" s="91"/>
      <c r="J546" s="92"/>
      <c r="K546" s="92"/>
      <c r="L546" s="93"/>
    </row>
    <row r="547" spans="2:12" x14ac:dyDescent="0.25">
      <c r="B547" s="90" t="str">
        <f>IF(C547="","",+COUNTA($C$7:C547))</f>
        <v/>
      </c>
      <c r="C547" s="94"/>
      <c r="D547" s="94"/>
      <c r="E547" s="94"/>
      <c r="F547" s="94"/>
      <c r="G547" s="91"/>
      <c r="H547" s="91"/>
      <c r="I547" s="91"/>
      <c r="J547" s="92"/>
      <c r="K547" s="92"/>
      <c r="L547" s="93"/>
    </row>
    <row r="548" spans="2:12" x14ac:dyDescent="0.25">
      <c r="B548" s="90" t="str">
        <f>IF(C548="","",+COUNTA($C$7:C548))</f>
        <v/>
      </c>
      <c r="C548" s="94"/>
      <c r="D548" s="94"/>
      <c r="E548" s="94"/>
      <c r="F548" s="94"/>
      <c r="G548" s="91"/>
      <c r="H548" s="91"/>
      <c r="I548" s="91"/>
      <c r="J548" s="92"/>
      <c r="K548" s="92"/>
      <c r="L548" s="93"/>
    </row>
    <row r="549" spans="2:12" x14ac:dyDescent="0.25">
      <c r="B549" s="90" t="str">
        <f>IF(C549="","",+COUNTA($C$7:C549))</f>
        <v/>
      </c>
      <c r="C549" s="94"/>
      <c r="D549" s="94"/>
      <c r="E549" s="94"/>
      <c r="F549" s="94"/>
      <c r="G549" s="91"/>
      <c r="H549" s="91"/>
      <c r="I549" s="91"/>
      <c r="J549" s="92"/>
      <c r="K549" s="92"/>
      <c r="L549" s="93"/>
    </row>
    <row r="550" spans="2:12" x14ac:dyDescent="0.25">
      <c r="B550" s="90" t="str">
        <f>IF(C550="","",+COUNTA($C$7:C550))</f>
        <v/>
      </c>
      <c r="C550" s="94"/>
      <c r="D550" s="94"/>
      <c r="E550" s="94"/>
      <c r="F550" s="94"/>
      <c r="G550" s="91"/>
      <c r="H550" s="91"/>
      <c r="I550" s="91"/>
      <c r="J550" s="92"/>
      <c r="K550" s="92"/>
      <c r="L550" s="93"/>
    </row>
    <row r="551" spans="2:12" x14ac:dyDescent="0.25">
      <c r="B551" s="90" t="str">
        <f>IF(C551="","",+COUNTA($C$7:C551))</f>
        <v/>
      </c>
      <c r="C551" s="94"/>
      <c r="D551" s="94"/>
      <c r="E551" s="94"/>
      <c r="F551" s="94"/>
      <c r="G551" s="91"/>
      <c r="H551" s="91"/>
      <c r="I551" s="91"/>
      <c r="J551" s="92"/>
      <c r="K551" s="92"/>
      <c r="L551" s="93"/>
    </row>
    <row r="552" spans="2:12" x14ac:dyDescent="0.25">
      <c r="B552" s="90" t="str">
        <f>IF(C552="","",+COUNTA($C$7:C552))</f>
        <v/>
      </c>
      <c r="C552" s="94"/>
      <c r="D552" s="94"/>
      <c r="E552" s="94"/>
      <c r="F552" s="94"/>
      <c r="G552" s="91"/>
      <c r="H552" s="91"/>
      <c r="I552" s="91"/>
      <c r="J552" s="92"/>
      <c r="K552" s="92"/>
      <c r="L552" s="93"/>
    </row>
    <row r="553" spans="2:12" x14ac:dyDescent="0.25">
      <c r="B553" s="90" t="str">
        <f>IF(C553="","",+COUNTA($C$7:C553))</f>
        <v/>
      </c>
      <c r="C553" s="94"/>
      <c r="D553" s="94"/>
      <c r="E553" s="94"/>
      <c r="F553" s="94"/>
      <c r="G553" s="91"/>
      <c r="H553" s="91"/>
      <c r="I553" s="91"/>
      <c r="J553" s="92"/>
      <c r="K553" s="92"/>
      <c r="L553" s="93"/>
    </row>
    <row r="554" spans="2:12" x14ac:dyDescent="0.25">
      <c r="B554" s="90" t="str">
        <f>IF(C554="","",+COUNTA($C$7:C554))</f>
        <v/>
      </c>
      <c r="C554" s="94"/>
      <c r="D554" s="94"/>
      <c r="E554" s="94"/>
      <c r="F554" s="94"/>
      <c r="G554" s="91"/>
      <c r="H554" s="91"/>
      <c r="I554" s="91"/>
      <c r="J554" s="92"/>
      <c r="K554" s="92"/>
      <c r="L554" s="93"/>
    </row>
    <row r="555" spans="2:12" x14ac:dyDescent="0.25">
      <c r="B555" s="90" t="str">
        <f>IF(C555="","",+COUNTA($C$7:C555))</f>
        <v/>
      </c>
      <c r="C555" s="94"/>
      <c r="D555" s="94"/>
      <c r="E555" s="94"/>
      <c r="F555" s="94"/>
      <c r="G555" s="91"/>
      <c r="H555" s="91"/>
      <c r="I555" s="91"/>
      <c r="J555" s="92"/>
      <c r="K555" s="92"/>
      <c r="L555" s="93"/>
    </row>
    <row r="556" spans="2:12" x14ac:dyDescent="0.25">
      <c r="B556" s="90" t="str">
        <f>IF(C556="","",+COUNTA($C$7:C556))</f>
        <v/>
      </c>
      <c r="C556" s="94"/>
      <c r="D556" s="94"/>
      <c r="E556" s="94"/>
      <c r="F556" s="94"/>
      <c r="G556" s="91"/>
      <c r="H556" s="91"/>
      <c r="I556" s="91"/>
      <c r="J556" s="92"/>
      <c r="K556" s="92"/>
      <c r="L556" s="93"/>
    </row>
    <row r="557" spans="2:12" x14ac:dyDescent="0.25">
      <c r="B557" s="90" t="str">
        <f>IF(C557="","",+COUNTA($C$7:C557))</f>
        <v/>
      </c>
      <c r="C557" s="94"/>
      <c r="D557" s="94"/>
      <c r="E557" s="94"/>
      <c r="F557" s="94"/>
      <c r="G557" s="91"/>
      <c r="H557" s="91"/>
      <c r="I557" s="91"/>
      <c r="J557" s="92"/>
      <c r="K557" s="92"/>
      <c r="L557" s="93"/>
    </row>
    <row r="558" spans="2:12" x14ac:dyDescent="0.25">
      <c r="B558" s="90" t="str">
        <f>IF(C558="","",+COUNTA($C$7:C558))</f>
        <v/>
      </c>
      <c r="C558" s="94"/>
      <c r="D558" s="94"/>
      <c r="E558" s="94"/>
      <c r="F558" s="94"/>
      <c r="G558" s="91"/>
      <c r="H558" s="91"/>
      <c r="I558" s="91"/>
      <c r="J558" s="92"/>
      <c r="K558" s="92"/>
      <c r="L558" s="93"/>
    </row>
    <row r="559" spans="2:12" x14ac:dyDescent="0.25">
      <c r="B559" s="90" t="str">
        <f>IF(C559="","",+COUNTA($C$7:C559))</f>
        <v/>
      </c>
      <c r="C559" s="94"/>
      <c r="D559" s="94"/>
      <c r="E559" s="94"/>
      <c r="F559" s="94"/>
      <c r="G559" s="91"/>
      <c r="H559" s="91"/>
      <c r="I559" s="91"/>
      <c r="J559" s="92"/>
      <c r="K559" s="92"/>
      <c r="L559" s="93"/>
    </row>
    <row r="560" spans="2:12" x14ac:dyDescent="0.25">
      <c r="B560" s="90" t="str">
        <f>IF(C560="","",+COUNTA($C$7:C560))</f>
        <v/>
      </c>
      <c r="C560" s="94"/>
      <c r="D560" s="94"/>
      <c r="E560" s="94"/>
      <c r="F560" s="94"/>
      <c r="G560" s="91"/>
      <c r="H560" s="91"/>
      <c r="I560" s="91"/>
      <c r="J560" s="92"/>
      <c r="K560" s="92"/>
      <c r="L560" s="93"/>
    </row>
    <row r="561" spans="2:12" x14ac:dyDescent="0.25">
      <c r="B561" s="90" t="str">
        <f>IF(C561="","",+COUNTA($C$7:C561))</f>
        <v/>
      </c>
      <c r="C561" s="94"/>
      <c r="D561" s="94"/>
      <c r="E561" s="94"/>
      <c r="F561" s="94"/>
      <c r="G561" s="91"/>
      <c r="H561" s="91"/>
      <c r="I561" s="91"/>
      <c r="J561" s="92"/>
      <c r="K561" s="92"/>
      <c r="L561" s="93"/>
    </row>
    <row r="562" spans="2:12" x14ac:dyDescent="0.25">
      <c r="B562" s="90" t="str">
        <f>IF(C562="","",+COUNTA($C$7:C562))</f>
        <v/>
      </c>
      <c r="C562" s="94"/>
      <c r="D562" s="94"/>
      <c r="E562" s="94"/>
      <c r="F562" s="94"/>
      <c r="G562" s="91"/>
      <c r="H562" s="91"/>
      <c r="I562" s="91"/>
      <c r="J562" s="92"/>
      <c r="K562" s="92"/>
      <c r="L562" s="93"/>
    </row>
    <row r="563" spans="2:12" x14ac:dyDescent="0.25">
      <c r="B563" s="90" t="str">
        <f>IF(C563="","",+COUNTA($C$7:C563))</f>
        <v/>
      </c>
      <c r="C563" s="94"/>
      <c r="D563" s="94"/>
      <c r="E563" s="94"/>
      <c r="F563" s="94"/>
      <c r="G563" s="91"/>
      <c r="H563" s="91"/>
      <c r="I563" s="91"/>
      <c r="J563" s="92"/>
      <c r="K563" s="92"/>
      <c r="L563" s="93"/>
    </row>
    <row r="564" spans="2:12" x14ac:dyDescent="0.25">
      <c r="B564" s="90" t="str">
        <f>IF(C564="","",+COUNTA($C$7:C564))</f>
        <v/>
      </c>
      <c r="C564" s="94"/>
      <c r="D564" s="94"/>
      <c r="E564" s="94"/>
      <c r="F564" s="94"/>
      <c r="G564" s="91"/>
      <c r="H564" s="91"/>
      <c r="I564" s="91"/>
      <c r="J564" s="92"/>
      <c r="K564" s="92"/>
      <c r="L564" s="93"/>
    </row>
    <row r="565" spans="2:12" x14ac:dyDescent="0.25">
      <c r="B565" s="90" t="str">
        <f>IF(C565="","",+COUNTA($C$7:C565))</f>
        <v/>
      </c>
      <c r="C565" s="94"/>
      <c r="D565" s="94"/>
      <c r="E565" s="94"/>
      <c r="F565" s="94"/>
      <c r="G565" s="91"/>
      <c r="H565" s="91"/>
      <c r="I565" s="91"/>
      <c r="J565" s="92"/>
      <c r="K565" s="92"/>
      <c r="L565" s="93"/>
    </row>
    <row r="566" spans="2:12" x14ac:dyDescent="0.25">
      <c r="B566" s="90" t="str">
        <f>IF(C566="","",+COUNTA($C$7:C566))</f>
        <v/>
      </c>
      <c r="C566" s="94"/>
      <c r="D566" s="94"/>
      <c r="E566" s="94"/>
      <c r="F566" s="94"/>
      <c r="G566" s="91"/>
      <c r="H566" s="91"/>
      <c r="I566" s="91"/>
      <c r="J566" s="92"/>
      <c r="K566" s="92"/>
      <c r="L566" s="93"/>
    </row>
    <row r="567" spans="2:12" x14ac:dyDescent="0.25">
      <c r="B567" s="90" t="str">
        <f>IF(C567="","",+COUNTA($C$7:C567))</f>
        <v/>
      </c>
      <c r="C567" s="94"/>
      <c r="D567" s="94"/>
      <c r="E567" s="94"/>
      <c r="F567" s="94"/>
      <c r="G567" s="91"/>
      <c r="H567" s="91"/>
      <c r="I567" s="91"/>
      <c r="J567" s="92"/>
      <c r="K567" s="92"/>
      <c r="L567" s="93"/>
    </row>
    <row r="568" spans="2:12" x14ac:dyDescent="0.25">
      <c r="B568" s="90" t="str">
        <f>IF(C568="","",+COUNTA($C$7:C568))</f>
        <v/>
      </c>
      <c r="C568" s="94"/>
      <c r="D568" s="94"/>
      <c r="E568" s="94"/>
      <c r="F568" s="94"/>
      <c r="G568" s="91"/>
      <c r="H568" s="91"/>
      <c r="I568" s="91"/>
      <c r="J568" s="92"/>
      <c r="K568" s="92"/>
      <c r="L568" s="93"/>
    </row>
    <row r="569" spans="2:12" x14ac:dyDescent="0.25">
      <c r="B569" s="90" t="str">
        <f>IF(C569="","",+COUNTA($C$7:C569))</f>
        <v/>
      </c>
      <c r="C569" s="94"/>
      <c r="D569" s="94"/>
      <c r="E569" s="94"/>
      <c r="F569" s="94"/>
      <c r="G569" s="91"/>
      <c r="H569" s="91"/>
      <c r="I569" s="91"/>
      <c r="J569" s="92"/>
      <c r="K569" s="92"/>
      <c r="L569" s="93"/>
    </row>
    <row r="570" spans="2:12" x14ac:dyDescent="0.25">
      <c r="B570" s="90" t="str">
        <f>IF(C570="","",+COUNTA($C$7:C570))</f>
        <v/>
      </c>
      <c r="C570" s="94"/>
      <c r="D570" s="94"/>
      <c r="E570" s="94"/>
      <c r="F570" s="94"/>
      <c r="G570" s="91"/>
      <c r="H570" s="91"/>
      <c r="I570" s="91"/>
      <c r="J570" s="92"/>
      <c r="K570" s="92"/>
      <c r="L570" s="93"/>
    </row>
    <row r="571" spans="2:12" x14ac:dyDescent="0.25">
      <c r="B571" s="90" t="str">
        <f>IF(C571="","",+COUNTA($C$7:C571))</f>
        <v/>
      </c>
      <c r="C571" s="94"/>
      <c r="D571" s="94"/>
      <c r="E571" s="94"/>
      <c r="F571" s="94"/>
      <c r="G571" s="91"/>
      <c r="H571" s="91"/>
      <c r="I571" s="91"/>
      <c r="J571" s="92"/>
      <c r="K571" s="92"/>
      <c r="L571" s="93"/>
    </row>
    <row r="572" spans="2:12" x14ac:dyDescent="0.25">
      <c r="B572" s="90" t="str">
        <f>IF(C572="","",+COUNTA($C$7:C572))</f>
        <v/>
      </c>
      <c r="C572" s="94"/>
      <c r="D572" s="94"/>
      <c r="E572" s="94"/>
      <c r="F572" s="94"/>
      <c r="G572" s="91"/>
      <c r="H572" s="91"/>
      <c r="I572" s="91"/>
      <c r="J572" s="92"/>
      <c r="K572" s="92"/>
      <c r="L572" s="93"/>
    </row>
    <row r="573" spans="2:12" x14ac:dyDescent="0.25">
      <c r="B573" s="90" t="str">
        <f>IF(C573="","",+COUNTA($C$7:C573))</f>
        <v/>
      </c>
      <c r="C573" s="94"/>
      <c r="D573" s="94"/>
      <c r="E573" s="94"/>
      <c r="F573" s="94"/>
      <c r="G573" s="91"/>
      <c r="H573" s="91"/>
      <c r="I573" s="91"/>
      <c r="J573" s="92"/>
      <c r="K573" s="92"/>
      <c r="L573" s="93"/>
    </row>
    <row r="574" spans="2:12" x14ac:dyDescent="0.25">
      <c r="B574" s="90" t="str">
        <f>IF(C574="","",+COUNTA($C$7:C574))</f>
        <v/>
      </c>
      <c r="C574" s="94"/>
      <c r="D574" s="94"/>
      <c r="E574" s="94"/>
      <c r="F574" s="94"/>
      <c r="G574" s="91"/>
      <c r="H574" s="91"/>
      <c r="I574" s="91"/>
      <c r="J574" s="92"/>
      <c r="K574" s="92"/>
      <c r="L574" s="93"/>
    </row>
    <row r="575" spans="2:12" x14ac:dyDescent="0.25">
      <c r="B575" s="90" t="str">
        <f>IF(C575="","",+COUNTA($C$7:C575))</f>
        <v/>
      </c>
      <c r="C575" s="94"/>
      <c r="D575" s="94"/>
      <c r="E575" s="94"/>
      <c r="F575" s="94"/>
      <c r="G575" s="91"/>
      <c r="H575" s="91"/>
      <c r="I575" s="91"/>
      <c r="J575" s="92"/>
      <c r="K575" s="92"/>
      <c r="L575" s="93"/>
    </row>
    <row r="576" spans="2:12" x14ac:dyDescent="0.25">
      <c r="B576" s="90" t="str">
        <f>IF(C576="","",+COUNTA($C$7:C576))</f>
        <v/>
      </c>
      <c r="C576" s="94"/>
      <c r="D576" s="94"/>
      <c r="E576" s="94"/>
      <c r="F576" s="94"/>
      <c r="G576" s="91"/>
      <c r="H576" s="91"/>
      <c r="I576" s="91"/>
      <c r="J576" s="92"/>
      <c r="K576" s="92"/>
      <c r="L576" s="93"/>
    </row>
    <row r="577" spans="2:12" x14ac:dyDescent="0.25">
      <c r="B577" s="90" t="str">
        <f>IF(C577="","",+COUNTA($C$7:C577))</f>
        <v/>
      </c>
      <c r="C577" s="94"/>
      <c r="D577" s="94"/>
      <c r="E577" s="94"/>
      <c r="F577" s="94"/>
      <c r="G577" s="91"/>
      <c r="H577" s="91"/>
      <c r="I577" s="91"/>
      <c r="J577" s="92"/>
      <c r="K577" s="92"/>
      <c r="L577" s="93"/>
    </row>
    <row r="578" spans="2:12" x14ac:dyDescent="0.25">
      <c r="B578" s="90" t="str">
        <f>IF(C578="","",+COUNTA($C$7:C578))</f>
        <v/>
      </c>
      <c r="C578" s="94"/>
      <c r="D578" s="94"/>
      <c r="E578" s="94"/>
      <c r="F578" s="94"/>
      <c r="G578" s="91"/>
      <c r="H578" s="91"/>
      <c r="I578" s="91"/>
      <c r="J578" s="92"/>
      <c r="K578" s="92"/>
      <c r="L578" s="93"/>
    </row>
    <row r="579" spans="2:12" x14ac:dyDescent="0.25">
      <c r="B579" s="90" t="str">
        <f>IF(C579="","",+COUNTA($C$7:C579))</f>
        <v/>
      </c>
      <c r="C579" s="94"/>
      <c r="D579" s="94"/>
      <c r="E579" s="94"/>
      <c r="F579" s="94"/>
      <c r="G579" s="91"/>
      <c r="H579" s="91"/>
      <c r="I579" s="91"/>
      <c r="J579" s="92"/>
      <c r="K579" s="92"/>
      <c r="L579" s="93"/>
    </row>
    <row r="580" spans="2:12" x14ac:dyDescent="0.25">
      <c r="B580" s="90" t="str">
        <f>IF(C580="","",+COUNTA($C$7:C580))</f>
        <v/>
      </c>
      <c r="C580" s="94"/>
      <c r="D580" s="94"/>
      <c r="E580" s="94"/>
      <c r="F580" s="94"/>
      <c r="G580" s="91"/>
      <c r="H580" s="91"/>
      <c r="I580" s="91"/>
      <c r="J580" s="92"/>
      <c r="K580" s="92"/>
      <c r="L580" s="93"/>
    </row>
    <row r="581" spans="2:12" x14ac:dyDescent="0.25">
      <c r="B581" s="90" t="str">
        <f>IF(C581="","",+COUNTA($C$7:C581))</f>
        <v/>
      </c>
      <c r="C581" s="94"/>
      <c r="D581" s="94"/>
      <c r="E581" s="94"/>
      <c r="F581" s="94"/>
      <c r="G581" s="91"/>
      <c r="H581" s="91"/>
      <c r="I581" s="91"/>
      <c r="J581" s="92"/>
      <c r="K581" s="92"/>
      <c r="L581" s="93"/>
    </row>
    <row r="582" spans="2:12" x14ac:dyDescent="0.25">
      <c r="B582" s="90" t="str">
        <f>IF(C582="","",+COUNTA($C$7:C582))</f>
        <v/>
      </c>
      <c r="C582" s="94"/>
      <c r="D582" s="94"/>
      <c r="E582" s="94"/>
      <c r="F582" s="94"/>
      <c r="G582" s="91"/>
      <c r="H582" s="91"/>
      <c r="I582" s="91"/>
      <c r="J582" s="92"/>
      <c r="K582" s="92"/>
      <c r="L582" s="93"/>
    </row>
    <row r="583" spans="2:12" x14ac:dyDescent="0.25">
      <c r="B583" s="90" t="str">
        <f>IF(C583="","",+COUNTA($C$7:C583))</f>
        <v/>
      </c>
      <c r="C583" s="94"/>
      <c r="D583" s="94"/>
      <c r="E583" s="94"/>
      <c r="F583" s="94"/>
      <c r="G583" s="91"/>
      <c r="H583" s="91"/>
      <c r="I583" s="91"/>
      <c r="J583" s="92"/>
      <c r="K583" s="92"/>
      <c r="L583" s="93"/>
    </row>
    <row r="584" spans="2:12" x14ac:dyDescent="0.25">
      <c r="B584" s="90" t="str">
        <f>IF(C584="","",+COUNTA($C$7:C584))</f>
        <v/>
      </c>
      <c r="C584" s="94"/>
      <c r="D584" s="94"/>
      <c r="E584" s="94"/>
      <c r="F584" s="94"/>
      <c r="G584" s="91"/>
      <c r="H584" s="91"/>
      <c r="I584" s="91"/>
      <c r="J584" s="92"/>
      <c r="K584" s="92"/>
      <c r="L584" s="93"/>
    </row>
    <row r="585" spans="2:12" x14ac:dyDescent="0.25">
      <c r="B585" s="90" t="str">
        <f>IF(C585="","",+COUNTA($C$7:C585))</f>
        <v/>
      </c>
      <c r="C585" s="94"/>
      <c r="D585" s="94"/>
      <c r="E585" s="94"/>
      <c r="F585" s="94"/>
      <c r="G585" s="91"/>
      <c r="H585" s="91"/>
      <c r="I585" s="91"/>
      <c r="J585" s="92"/>
      <c r="K585" s="92"/>
      <c r="L585" s="93"/>
    </row>
    <row r="586" spans="2:12" x14ac:dyDescent="0.25">
      <c r="B586" s="90" t="str">
        <f>IF(C586="","",+COUNTA($C$7:C586))</f>
        <v/>
      </c>
      <c r="C586" s="94"/>
      <c r="D586" s="94"/>
      <c r="E586" s="94"/>
      <c r="F586" s="94"/>
      <c r="G586" s="91"/>
      <c r="H586" s="91"/>
      <c r="I586" s="91"/>
      <c r="J586" s="92"/>
      <c r="K586" s="92"/>
      <c r="L586" s="93"/>
    </row>
    <row r="587" spans="2:12" x14ac:dyDescent="0.25">
      <c r="B587" s="90" t="str">
        <f>IF(C587="","",+COUNTA($C$7:C587))</f>
        <v/>
      </c>
      <c r="C587" s="94"/>
      <c r="D587" s="94"/>
      <c r="E587" s="94"/>
      <c r="F587" s="94"/>
      <c r="G587" s="91"/>
      <c r="H587" s="91"/>
      <c r="I587" s="91"/>
      <c r="J587" s="92"/>
      <c r="K587" s="92"/>
      <c r="L587" s="93"/>
    </row>
    <row r="588" spans="2:12" x14ac:dyDescent="0.25">
      <c r="B588" s="90" t="str">
        <f>IF(C588="","",+COUNTA($C$7:C588))</f>
        <v/>
      </c>
      <c r="C588" s="94"/>
      <c r="D588" s="94"/>
      <c r="E588" s="94"/>
      <c r="F588" s="94"/>
      <c r="G588" s="91"/>
      <c r="H588" s="91"/>
      <c r="I588" s="91"/>
      <c r="J588" s="92"/>
      <c r="K588" s="92"/>
      <c r="L588" s="93"/>
    </row>
    <row r="589" spans="2:12" x14ac:dyDescent="0.25">
      <c r="B589" s="90" t="str">
        <f>IF(C589="","",+COUNTA($C$7:C589))</f>
        <v/>
      </c>
      <c r="C589" s="94"/>
      <c r="D589" s="94"/>
      <c r="E589" s="94"/>
      <c r="F589" s="94"/>
      <c r="G589" s="91"/>
      <c r="H589" s="91"/>
      <c r="I589" s="91"/>
      <c r="J589" s="92"/>
      <c r="K589" s="92"/>
      <c r="L589" s="93"/>
    </row>
    <row r="590" spans="2:12" x14ac:dyDescent="0.25">
      <c r="B590" s="90" t="str">
        <f>IF(C590="","",+COUNTA($C$7:C590))</f>
        <v/>
      </c>
      <c r="C590" s="94"/>
      <c r="D590" s="94"/>
      <c r="E590" s="94"/>
      <c r="F590" s="94"/>
      <c r="G590" s="91"/>
      <c r="H590" s="91"/>
      <c r="I590" s="91"/>
      <c r="J590" s="92"/>
      <c r="K590" s="92"/>
      <c r="L590" s="93"/>
    </row>
    <row r="591" spans="2:12" x14ac:dyDescent="0.25">
      <c r="B591" s="90" t="str">
        <f>IF(C591="","",+COUNTA($C$7:C591))</f>
        <v/>
      </c>
      <c r="C591" s="94"/>
      <c r="D591" s="94"/>
      <c r="E591" s="94"/>
      <c r="F591" s="94"/>
      <c r="G591" s="91"/>
      <c r="H591" s="91"/>
      <c r="I591" s="91"/>
      <c r="J591" s="92"/>
      <c r="K591" s="92"/>
      <c r="L591" s="93"/>
    </row>
    <row r="592" spans="2:12" x14ac:dyDescent="0.25">
      <c r="B592" s="90" t="str">
        <f>IF(C592="","",+COUNTA($C$7:C592))</f>
        <v/>
      </c>
      <c r="C592" s="94"/>
      <c r="D592" s="94"/>
      <c r="E592" s="94"/>
      <c r="F592" s="94"/>
      <c r="G592" s="91"/>
      <c r="H592" s="91"/>
      <c r="I592" s="91"/>
      <c r="J592" s="92"/>
      <c r="K592" s="92"/>
      <c r="L592" s="93"/>
    </row>
    <row r="593" spans="2:12" x14ac:dyDescent="0.25">
      <c r="B593" s="90" t="str">
        <f>IF(C593="","",+COUNTA($C$7:C593))</f>
        <v/>
      </c>
      <c r="C593" s="94"/>
      <c r="D593" s="94"/>
      <c r="E593" s="94"/>
      <c r="F593" s="94"/>
      <c r="G593" s="91"/>
      <c r="H593" s="91"/>
      <c r="I593" s="91"/>
      <c r="J593" s="92"/>
      <c r="K593" s="92"/>
      <c r="L593" s="93"/>
    </row>
    <row r="594" spans="2:12" x14ac:dyDescent="0.25">
      <c r="B594" s="90" t="str">
        <f>IF(C594="","",+COUNTA($C$7:C594))</f>
        <v/>
      </c>
      <c r="C594" s="94"/>
      <c r="D594" s="94"/>
      <c r="E594" s="94"/>
      <c r="F594" s="94"/>
      <c r="G594" s="91"/>
      <c r="H594" s="91"/>
      <c r="I594" s="91"/>
      <c r="J594" s="92"/>
      <c r="K594" s="92"/>
      <c r="L594" s="93"/>
    </row>
    <row r="595" spans="2:12" x14ac:dyDescent="0.25">
      <c r="B595" s="90" t="str">
        <f>IF(C595="","",+COUNTA($C$7:C595))</f>
        <v/>
      </c>
      <c r="C595" s="94"/>
      <c r="D595" s="94"/>
      <c r="E595" s="94"/>
      <c r="F595" s="94"/>
      <c r="G595" s="91"/>
      <c r="H595" s="91"/>
      <c r="I595" s="91"/>
      <c r="J595" s="92"/>
      <c r="K595" s="92"/>
      <c r="L595" s="93"/>
    </row>
    <row r="596" spans="2:12" x14ac:dyDescent="0.25">
      <c r="B596" s="90" t="str">
        <f>IF(C596="","",+COUNTA($C$7:C596))</f>
        <v/>
      </c>
      <c r="C596" s="94"/>
      <c r="D596" s="94"/>
      <c r="E596" s="94"/>
      <c r="F596" s="94"/>
      <c r="G596" s="91"/>
      <c r="H596" s="91"/>
      <c r="I596" s="91"/>
      <c r="J596" s="92"/>
      <c r="K596" s="92"/>
      <c r="L596" s="93"/>
    </row>
    <row r="597" spans="2:12" x14ac:dyDescent="0.25">
      <c r="B597" s="90" t="str">
        <f>IF(C597="","",+COUNTA($C$7:C597))</f>
        <v/>
      </c>
      <c r="C597" s="94"/>
      <c r="D597" s="94"/>
      <c r="E597" s="94"/>
      <c r="F597" s="94"/>
      <c r="G597" s="91"/>
      <c r="H597" s="91"/>
      <c r="I597" s="91"/>
      <c r="J597" s="92"/>
      <c r="K597" s="92"/>
      <c r="L597" s="93"/>
    </row>
    <row r="598" spans="2:12" x14ac:dyDescent="0.25">
      <c r="B598" s="90" t="str">
        <f>IF(C598="","",+COUNTA($C$7:C598))</f>
        <v/>
      </c>
      <c r="C598" s="94"/>
      <c r="D598" s="94"/>
      <c r="E598" s="94"/>
      <c r="F598" s="94"/>
      <c r="G598" s="91"/>
      <c r="H598" s="91"/>
      <c r="I598" s="91"/>
      <c r="J598" s="92"/>
      <c r="K598" s="92"/>
      <c r="L598" s="93"/>
    </row>
    <row r="599" spans="2:12" x14ac:dyDescent="0.25">
      <c r="B599" s="90" t="str">
        <f>IF(C599="","",+COUNTA($C$7:C599))</f>
        <v/>
      </c>
      <c r="C599" s="94"/>
      <c r="D599" s="94"/>
      <c r="E599" s="94"/>
      <c r="F599" s="94"/>
      <c r="G599" s="91"/>
      <c r="H599" s="91"/>
      <c r="I599" s="91"/>
      <c r="J599" s="92"/>
      <c r="K599" s="92"/>
      <c r="L599" s="93"/>
    </row>
    <row r="600" spans="2:12" x14ac:dyDescent="0.25">
      <c r="B600" s="90" t="str">
        <f>IF(C600="","",+COUNTA($C$7:C600))</f>
        <v/>
      </c>
      <c r="C600" s="94"/>
      <c r="D600" s="94"/>
      <c r="E600" s="94"/>
      <c r="F600" s="94"/>
      <c r="G600" s="91"/>
      <c r="H600" s="91"/>
      <c r="I600" s="91"/>
      <c r="J600" s="92"/>
      <c r="K600" s="92"/>
      <c r="L600" s="93"/>
    </row>
    <row r="601" spans="2:12" x14ac:dyDescent="0.25">
      <c r="B601" s="90" t="str">
        <f>IF(C601="","",+COUNTA($C$7:C601))</f>
        <v/>
      </c>
      <c r="C601" s="94"/>
      <c r="D601" s="94"/>
      <c r="E601" s="94"/>
      <c r="F601" s="94"/>
      <c r="G601" s="91"/>
      <c r="H601" s="91"/>
      <c r="I601" s="91"/>
      <c r="J601" s="92"/>
      <c r="K601" s="92"/>
      <c r="L601" s="93"/>
    </row>
    <row r="602" spans="2:12" x14ac:dyDescent="0.25">
      <c r="B602" s="90" t="str">
        <f>IF(C602="","",+COUNTA($C$7:C602))</f>
        <v/>
      </c>
      <c r="C602" s="94"/>
      <c r="D602" s="94"/>
      <c r="E602" s="94"/>
      <c r="F602" s="94"/>
      <c r="G602" s="91"/>
      <c r="H602" s="91"/>
      <c r="I602" s="91"/>
      <c r="J602" s="92"/>
      <c r="K602" s="92"/>
      <c r="L602" s="93"/>
    </row>
    <row r="603" spans="2:12" x14ac:dyDescent="0.25">
      <c r="B603" s="90" t="str">
        <f>IF(C603="","",+COUNTA($C$7:C603))</f>
        <v/>
      </c>
      <c r="C603" s="94"/>
      <c r="D603" s="94"/>
      <c r="E603" s="94"/>
      <c r="F603" s="94"/>
      <c r="G603" s="91"/>
      <c r="H603" s="91"/>
      <c r="I603" s="91"/>
      <c r="J603" s="92"/>
      <c r="K603" s="92"/>
      <c r="L603" s="93"/>
    </row>
    <row r="604" spans="2:12" x14ac:dyDescent="0.25">
      <c r="B604" s="90" t="str">
        <f>IF(C604="","",+COUNTA($C$7:C604))</f>
        <v/>
      </c>
      <c r="C604" s="94"/>
      <c r="D604" s="94"/>
      <c r="E604" s="94"/>
      <c r="F604" s="94"/>
      <c r="G604" s="91"/>
      <c r="H604" s="91"/>
      <c r="I604" s="91"/>
      <c r="J604" s="92"/>
      <c r="K604" s="92"/>
      <c r="L604" s="93"/>
    </row>
    <row r="605" spans="2:12" x14ac:dyDescent="0.25">
      <c r="B605" s="90" t="str">
        <f>IF(C605="","",+COUNTA($C$7:C605))</f>
        <v/>
      </c>
      <c r="C605" s="94"/>
      <c r="D605" s="94"/>
      <c r="E605" s="94"/>
      <c r="F605" s="94"/>
      <c r="G605" s="91"/>
      <c r="H605" s="91"/>
      <c r="I605" s="91"/>
      <c r="J605" s="92"/>
      <c r="K605" s="92"/>
      <c r="L605" s="93"/>
    </row>
    <row r="606" spans="2:12" x14ac:dyDescent="0.25">
      <c r="B606" s="90" t="str">
        <f>IF(C606="","",+COUNTA($C$7:C606))</f>
        <v/>
      </c>
      <c r="C606" s="94"/>
      <c r="D606" s="94"/>
      <c r="E606" s="94"/>
      <c r="F606" s="94"/>
      <c r="G606" s="91"/>
      <c r="H606" s="91"/>
      <c r="I606" s="91"/>
      <c r="J606" s="92"/>
      <c r="K606" s="92"/>
      <c r="L606" s="93"/>
    </row>
    <row r="607" spans="2:12" x14ac:dyDescent="0.25">
      <c r="B607" s="90" t="str">
        <f>IF(C607="","",+COUNTA($C$7:C607))</f>
        <v/>
      </c>
      <c r="C607" s="94"/>
      <c r="D607" s="94"/>
      <c r="E607" s="94"/>
      <c r="F607" s="94"/>
      <c r="G607" s="91"/>
      <c r="H607" s="91"/>
      <c r="I607" s="91"/>
      <c r="J607" s="92"/>
      <c r="K607" s="92"/>
      <c r="L607" s="93"/>
    </row>
    <row r="608" spans="2:12" x14ac:dyDescent="0.25">
      <c r="B608" s="90" t="str">
        <f>IF(C608="","",+COUNTA($C$7:C608))</f>
        <v/>
      </c>
      <c r="C608" s="94"/>
      <c r="D608" s="94"/>
      <c r="E608" s="94"/>
      <c r="F608" s="94"/>
      <c r="G608" s="91"/>
      <c r="H608" s="91"/>
      <c r="I608" s="91"/>
      <c r="J608" s="92"/>
      <c r="K608" s="92"/>
      <c r="L608" s="93"/>
    </row>
    <row r="609" spans="2:12" x14ac:dyDescent="0.25">
      <c r="B609" s="90" t="str">
        <f>IF(C609="","",+COUNTA($C$7:C609))</f>
        <v/>
      </c>
      <c r="C609" s="94"/>
      <c r="D609" s="94"/>
      <c r="E609" s="94"/>
      <c r="F609" s="94"/>
      <c r="G609" s="91"/>
      <c r="H609" s="91"/>
      <c r="I609" s="91"/>
      <c r="J609" s="92"/>
      <c r="K609" s="92"/>
      <c r="L609" s="93"/>
    </row>
    <row r="610" spans="2:12" x14ac:dyDescent="0.25">
      <c r="B610" s="90" t="str">
        <f>IF(C610="","",+COUNTA($C$7:C610))</f>
        <v/>
      </c>
      <c r="C610" s="94"/>
      <c r="D610" s="94"/>
      <c r="E610" s="94"/>
      <c r="F610" s="94"/>
      <c r="G610" s="91"/>
      <c r="H610" s="91"/>
      <c r="I610" s="91"/>
      <c r="J610" s="92"/>
      <c r="K610" s="92"/>
      <c r="L610" s="93"/>
    </row>
    <row r="611" spans="2:12" x14ac:dyDescent="0.25">
      <c r="B611" s="90" t="str">
        <f>IF(C611="","",+COUNTA($C$7:C611))</f>
        <v/>
      </c>
      <c r="C611" s="94"/>
      <c r="D611" s="94"/>
      <c r="E611" s="94"/>
      <c r="F611" s="94"/>
      <c r="G611" s="91"/>
      <c r="H611" s="91"/>
      <c r="I611" s="91"/>
      <c r="J611" s="92"/>
      <c r="K611" s="92"/>
      <c r="L611" s="93"/>
    </row>
    <row r="612" spans="2:12" x14ac:dyDescent="0.25">
      <c r="B612" s="90" t="str">
        <f>IF(C612="","",+COUNTA($C$7:C612))</f>
        <v/>
      </c>
      <c r="C612" s="94"/>
      <c r="D612" s="94"/>
      <c r="E612" s="94"/>
      <c r="F612" s="94"/>
      <c r="G612" s="91"/>
      <c r="H612" s="91"/>
      <c r="I612" s="91"/>
      <c r="J612" s="92"/>
      <c r="K612" s="92"/>
      <c r="L612" s="93"/>
    </row>
    <row r="613" spans="2:12" x14ac:dyDescent="0.25">
      <c r="B613" s="90" t="str">
        <f>IF(C613="","",+COUNTA($C$7:C613))</f>
        <v/>
      </c>
      <c r="C613" s="94"/>
      <c r="D613" s="94"/>
      <c r="E613" s="94"/>
      <c r="F613" s="94"/>
      <c r="G613" s="91"/>
      <c r="H613" s="91"/>
      <c r="I613" s="91"/>
      <c r="J613" s="92"/>
      <c r="K613" s="92"/>
      <c r="L613" s="93"/>
    </row>
    <row r="614" spans="2:12" x14ac:dyDescent="0.25">
      <c r="B614" s="90" t="str">
        <f>IF(C614="","",+COUNTA($C$7:C614))</f>
        <v/>
      </c>
      <c r="C614" s="94"/>
      <c r="D614" s="94"/>
      <c r="E614" s="94"/>
      <c r="F614" s="94"/>
      <c r="G614" s="91"/>
      <c r="H614" s="91"/>
      <c r="I614" s="91"/>
      <c r="J614" s="92"/>
      <c r="K614" s="92"/>
      <c r="L614" s="93"/>
    </row>
    <row r="615" spans="2:12" x14ac:dyDescent="0.25">
      <c r="B615" s="90" t="str">
        <f>IF(C615="","",+COUNTA($C$7:C615))</f>
        <v/>
      </c>
      <c r="C615" s="94"/>
      <c r="D615" s="94"/>
      <c r="E615" s="94"/>
      <c r="F615" s="94"/>
      <c r="G615" s="91"/>
      <c r="H615" s="91"/>
      <c r="I615" s="91"/>
      <c r="J615" s="92"/>
      <c r="K615" s="92"/>
      <c r="L615" s="93"/>
    </row>
    <row r="616" spans="2:12" x14ac:dyDescent="0.25">
      <c r="B616" s="90" t="str">
        <f>IF(C616="","",+COUNTA($C$7:C616))</f>
        <v/>
      </c>
      <c r="C616" s="94"/>
      <c r="D616" s="94"/>
      <c r="E616" s="94"/>
      <c r="F616" s="94"/>
      <c r="G616" s="91"/>
      <c r="H616" s="91"/>
      <c r="I616" s="91"/>
      <c r="J616" s="92"/>
      <c r="K616" s="92"/>
      <c r="L616" s="93"/>
    </row>
    <row r="617" spans="2:12" x14ac:dyDescent="0.25">
      <c r="B617" s="90" t="str">
        <f>IF(C617="","",+COUNTA($C$7:C617))</f>
        <v/>
      </c>
      <c r="C617" s="94"/>
      <c r="D617" s="94"/>
      <c r="E617" s="94"/>
      <c r="F617" s="94"/>
      <c r="G617" s="91"/>
      <c r="H617" s="91"/>
      <c r="I617" s="91"/>
      <c r="J617" s="92"/>
      <c r="K617" s="92"/>
      <c r="L617" s="93"/>
    </row>
    <row r="618" spans="2:12" x14ac:dyDescent="0.25">
      <c r="B618" s="90" t="str">
        <f>IF(C618="","",+COUNTA($C$7:C618))</f>
        <v/>
      </c>
      <c r="C618" s="94"/>
      <c r="D618" s="94"/>
      <c r="E618" s="94"/>
      <c r="F618" s="94"/>
      <c r="G618" s="91"/>
      <c r="H618" s="91"/>
      <c r="I618" s="91"/>
      <c r="J618" s="92"/>
      <c r="K618" s="92"/>
      <c r="L618" s="93"/>
    </row>
    <row r="619" spans="2:12" x14ac:dyDescent="0.25">
      <c r="B619" s="90" t="str">
        <f>IF(C619="","",+COUNTA($C$7:C619))</f>
        <v/>
      </c>
      <c r="C619" s="94"/>
      <c r="D619" s="94"/>
      <c r="E619" s="94"/>
      <c r="F619" s="94"/>
      <c r="G619" s="91"/>
      <c r="H619" s="91"/>
      <c r="I619" s="91"/>
      <c r="J619" s="92"/>
      <c r="K619" s="92"/>
      <c r="L619" s="93"/>
    </row>
    <row r="620" spans="2:12" x14ac:dyDescent="0.25">
      <c r="B620" s="90" t="str">
        <f>IF(C620="","",+COUNTA($C$7:C620))</f>
        <v/>
      </c>
      <c r="C620" s="94"/>
      <c r="D620" s="94"/>
      <c r="E620" s="94"/>
      <c r="F620" s="94"/>
      <c r="G620" s="91"/>
      <c r="H620" s="91"/>
      <c r="I620" s="91"/>
      <c r="J620" s="92"/>
      <c r="K620" s="92"/>
      <c r="L620" s="93"/>
    </row>
    <row r="621" spans="2:12" x14ac:dyDescent="0.25">
      <c r="B621" s="90" t="str">
        <f>IF(C621="","",+COUNTA($C$7:C621))</f>
        <v/>
      </c>
      <c r="C621" s="94"/>
      <c r="D621" s="94"/>
      <c r="E621" s="94"/>
      <c r="F621" s="94"/>
      <c r="G621" s="91"/>
      <c r="H621" s="91"/>
      <c r="I621" s="91"/>
      <c r="J621" s="92"/>
      <c r="K621" s="92"/>
      <c r="L621" s="93"/>
    </row>
    <row r="622" spans="2:12" x14ac:dyDescent="0.25">
      <c r="B622" s="90" t="str">
        <f>IF(C622="","",+COUNTA($C$7:C622))</f>
        <v/>
      </c>
      <c r="C622" s="94"/>
      <c r="D622" s="94"/>
      <c r="E622" s="94"/>
      <c r="F622" s="94"/>
      <c r="G622" s="91"/>
      <c r="H622" s="91"/>
      <c r="I622" s="91"/>
      <c r="J622" s="92"/>
      <c r="K622" s="92"/>
      <c r="L622" s="93"/>
    </row>
    <row r="623" spans="2:12" x14ac:dyDescent="0.25">
      <c r="B623" s="90" t="str">
        <f>IF(C623="","",+COUNTA($C$7:C623))</f>
        <v/>
      </c>
      <c r="C623" s="94"/>
      <c r="D623" s="94"/>
      <c r="E623" s="94"/>
      <c r="F623" s="94"/>
      <c r="G623" s="91"/>
      <c r="H623" s="91"/>
      <c r="I623" s="91"/>
      <c r="J623" s="92"/>
      <c r="K623" s="92"/>
      <c r="L623" s="93"/>
    </row>
    <row r="624" spans="2:12" x14ac:dyDescent="0.25">
      <c r="B624" s="90" t="str">
        <f>IF(C624="","",+COUNTA($C$7:C624))</f>
        <v/>
      </c>
      <c r="C624" s="94"/>
      <c r="D624" s="94"/>
      <c r="E624" s="94"/>
      <c r="F624" s="94"/>
      <c r="G624" s="91"/>
      <c r="H624" s="91"/>
      <c r="I624" s="91"/>
      <c r="J624" s="92"/>
      <c r="K624" s="92"/>
      <c r="L624" s="93"/>
    </row>
    <row r="625" spans="2:12" x14ac:dyDescent="0.25">
      <c r="B625" s="90" t="str">
        <f>IF(C625="","",+COUNTA($C$7:C625))</f>
        <v/>
      </c>
      <c r="C625" s="94"/>
      <c r="D625" s="94"/>
      <c r="E625" s="94"/>
      <c r="F625" s="94"/>
      <c r="G625" s="91"/>
      <c r="H625" s="91"/>
      <c r="I625" s="91"/>
      <c r="J625" s="92"/>
      <c r="K625" s="92"/>
      <c r="L625" s="93"/>
    </row>
    <row r="626" spans="2:12" x14ac:dyDescent="0.25">
      <c r="B626" s="90" t="str">
        <f>IF(C626="","",+COUNTA($C$7:C626))</f>
        <v/>
      </c>
      <c r="C626" s="94"/>
      <c r="D626" s="94"/>
      <c r="E626" s="94"/>
      <c r="F626" s="94"/>
      <c r="G626" s="91"/>
      <c r="H626" s="91"/>
      <c r="I626" s="91"/>
      <c r="J626" s="92"/>
      <c r="K626" s="92"/>
      <c r="L626" s="93"/>
    </row>
    <row r="627" spans="2:12" x14ac:dyDescent="0.25">
      <c r="B627" s="90" t="str">
        <f>IF(C627="","",+COUNTA($C$7:C627))</f>
        <v/>
      </c>
      <c r="C627" s="94"/>
      <c r="D627" s="94"/>
      <c r="E627" s="94"/>
      <c r="F627" s="94"/>
      <c r="G627" s="91"/>
      <c r="H627" s="91"/>
      <c r="I627" s="91"/>
      <c r="J627" s="92"/>
      <c r="K627" s="92"/>
      <c r="L627" s="93"/>
    </row>
    <row r="628" spans="2:12" x14ac:dyDescent="0.25">
      <c r="B628" s="90" t="str">
        <f>IF(C628="","",+COUNTA($C$7:C628))</f>
        <v/>
      </c>
      <c r="C628" s="94"/>
      <c r="D628" s="94"/>
      <c r="E628" s="94"/>
      <c r="F628" s="94"/>
      <c r="G628" s="91"/>
      <c r="H628" s="91"/>
      <c r="I628" s="91"/>
      <c r="J628" s="92"/>
      <c r="K628" s="92"/>
      <c r="L628" s="93"/>
    </row>
    <row r="629" spans="2:12" x14ac:dyDescent="0.25">
      <c r="B629" s="90" t="str">
        <f>IF(C629="","",+COUNTA($C$7:C629))</f>
        <v/>
      </c>
      <c r="C629" s="94"/>
      <c r="D629" s="94"/>
      <c r="E629" s="94"/>
      <c r="F629" s="94"/>
      <c r="G629" s="91"/>
      <c r="H629" s="91"/>
      <c r="I629" s="91"/>
      <c r="J629" s="92"/>
      <c r="K629" s="92"/>
      <c r="L629" s="93"/>
    </row>
    <row r="630" spans="2:12" x14ac:dyDescent="0.25">
      <c r="B630" s="90" t="str">
        <f>IF(C630="","",+COUNTA($C$7:C630))</f>
        <v/>
      </c>
      <c r="C630" s="94"/>
      <c r="D630" s="94"/>
      <c r="E630" s="94"/>
      <c r="F630" s="94"/>
      <c r="G630" s="91"/>
      <c r="H630" s="91"/>
      <c r="I630" s="91"/>
      <c r="J630" s="92"/>
      <c r="K630" s="92"/>
      <c r="L630" s="93"/>
    </row>
    <row r="631" spans="2:12" x14ac:dyDescent="0.25">
      <c r="B631" s="90" t="str">
        <f>IF(C631="","",+COUNTA($C$7:C631))</f>
        <v/>
      </c>
      <c r="C631" s="94"/>
      <c r="D631" s="94"/>
      <c r="E631" s="94"/>
      <c r="F631" s="94"/>
      <c r="G631" s="91"/>
      <c r="H631" s="91"/>
      <c r="I631" s="91"/>
      <c r="J631" s="92"/>
      <c r="K631" s="92"/>
      <c r="L631" s="93"/>
    </row>
    <row r="632" spans="2:12" x14ac:dyDescent="0.25">
      <c r="B632" s="90" t="str">
        <f>IF(C632="","",+COUNTA($C$7:C632))</f>
        <v/>
      </c>
      <c r="C632" s="94"/>
      <c r="D632" s="94"/>
      <c r="E632" s="94"/>
      <c r="F632" s="94"/>
      <c r="G632" s="91"/>
      <c r="H632" s="91"/>
      <c r="I632" s="91"/>
      <c r="J632" s="92"/>
      <c r="K632" s="92"/>
      <c r="L632" s="93"/>
    </row>
    <row r="633" spans="2:12" x14ac:dyDescent="0.25">
      <c r="B633" s="90" t="str">
        <f>IF(C633="","",+COUNTA($C$7:C633))</f>
        <v/>
      </c>
      <c r="C633" s="94"/>
      <c r="D633" s="94"/>
      <c r="E633" s="94"/>
      <c r="F633" s="94"/>
      <c r="G633" s="91"/>
      <c r="H633" s="91"/>
      <c r="I633" s="91"/>
      <c r="J633" s="92"/>
      <c r="K633" s="92"/>
      <c r="L633" s="93"/>
    </row>
    <row r="634" spans="2:12" x14ac:dyDescent="0.25">
      <c r="B634" s="90" t="str">
        <f>IF(C634="","",+COUNTA($C$7:C634))</f>
        <v/>
      </c>
      <c r="C634" s="94"/>
      <c r="D634" s="94"/>
      <c r="E634" s="94"/>
      <c r="F634" s="94"/>
      <c r="G634" s="91"/>
      <c r="H634" s="91"/>
      <c r="I634" s="91"/>
      <c r="J634" s="92"/>
      <c r="K634" s="92"/>
      <c r="L634" s="93"/>
    </row>
    <row r="635" spans="2:12" x14ac:dyDescent="0.25">
      <c r="B635" s="90" t="str">
        <f>IF(C635="","",+COUNTA($C$7:C635))</f>
        <v/>
      </c>
      <c r="C635" s="94"/>
      <c r="D635" s="94"/>
      <c r="E635" s="94"/>
      <c r="F635" s="94"/>
      <c r="G635" s="91"/>
      <c r="H635" s="91"/>
      <c r="I635" s="91"/>
      <c r="J635" s="92"/>
      <c r="K635" s="92"/>
      <c r="L635" s="93"/>
    </row>
    <row r="636" spans="2:12" x14ac:dyDescent="0.25">
      <c r="B636" s="90" t="str">
        <f>IF(C636="","",+COUNTA($C$7:C636))</f>
        <v/>
      </c>
      <c r="C636" s="94"/>
      <c r="D636" s="94"/>
      <c r="E636" s="94"/>
      <c r="F636" s="94"/>
      <c r="G636" s="91"/>
      <c r="H636" s="91"/>
      <c r="I636" s="91"/>
      <c r="J636" s="92"/>
      <c r="K636" s="92"/>
      <c r="L636" s="93"/>
    </row>
    <row r="637" spans="2:12" x14ac:dyDescent="0.25">
      <c r="B637" s="90" t="str">
        <f>IF(C637="","",+COUNTA($C$7:C637))</f>
        <v/>
      </c>
      <c r="C637" s="94"/>
      <c r="D637" s="94"/>
      <c r="E637" s="94"/>
      <c r="F637" s="94"/>
      <c r="G637" s="91"/>
      <c r="H637" s="91"/>
      <c r="I637" s="91"/>
      <c r="J637" s="92"/>
      <c r="K637" s="92"/>
      <c r="L637" s="93"/>
    </row>
    <row r="638" spans="2:12" x14ac:dyDescent="0.25">
      <c r="B638" s="90" t="str">
        <f>IF(C638="","",+COUNTA($C$7:C638))</f>
        <v/>
      </c>
      <c r="C638" s="94"/>
      <c r="D638" s="94"/>
      <c r="E638" s="94"/>
      <c r="F638" s="94"/>
      <c r="G638" s="91"/>
      <c r="H638" s="91"/>
      <c r="I638" s="91"/>
      <c r="J638" s="92"/>
      <c r="K638" s="92"/>
      <c r="L638" s="93"/>
    </row>
    <row r="639" spans="2:12" x14ac:dyDescent="0.25">
      <c r="B639" s="90" t="str">
        <f>IF(C639="","",+COUNTA($C$7:C639))</f>
        <v/>
      </c>
      <c r="C639" s="94"/>
      <c r="D639" s="94"/>
      <c r="E639" s="94"/>
      <c r="F639" s="94"/>
      <c r="G639" s="91"/>
      <c r="H639" s="91"/>
      <c r="I639" s="91"/>
      <c r="J639" s="92"/>
      <c r="K639" s="92"/>
      <c r="L639" s="93"/>
    </row>
    <row r="640" spans="2:12" x14ac:dyDescent="0.25">
      <c r="B640" s="90" t="str">
        <f>IF(C640="","",+COUNTA($C$7:C640))</f>
        <v/>
      </c>
      <c r="C640" s="94"/>
      <c r="D640" s="94"/>
      <c r="E640" s="94"/>
      <c r="F640" s="94"/>
      <c r="G640" s="91"/>
      <c r="H640" s="91"/>
      <c r="I640" s="91"/>
      <c r="J640" s="92"/>
      <c r="K640" s="92"/>
      <c r="L640" s="93"/>
    </row>
    <row r="641" spans="2:12" x14ac:dyDescent="0.25">
      <c r="B641" s="90" t="str">
        <f>IF(C641="","",+COUNTA($C$7:C641))</f>
        <v/>
      </c>
      <c r="C641" s="94"/>
      <c r="D641" s="94"/>
      <c r="E641" s="94"/>
      <c r="F641" s="94"/>
      <c r="G641" s="91"/>
      <c r="H641" s="91"/>
      <c r="I641" s="91"/>
      <c r="J641" s="92"/>
      <c r="K641" s="92"/>
      <c r="L641" s="93"/>
    </row>
    <row r="642" spans="2:12" x14ac:dyDescent="0.25">
      <c r="B642" s="90" t="str">
        <f>IF(C642="","",+COUNTA($C$7:C642))</f>
        <v/>
      </c>
      <c r="C642" s="94"/>
      <c r="D642" s="94"/>
      <c r="E642" s="94"/>
      <c r="F642" s="94"/>
      <c r="G642" s="91"/>
      <c r="H642" s="91"/>
      <c r="I642" s="91"/>
      <c r="J642" s="92"/>
      <c r="K642" s="92"/>
      <c r="L642" s="93"/>
    </row>
    <row r="643" spans="2:12" x14ac:dyDescent="0.25">
      <c r="B643" s="90" t="str">
        <f>IF(C643="","",+COUNTA($C$7:C643))</f>
        <v/>
      </c>
      <c r="C643" s="94"/>
      <c r="D643" s="94"/>
      <c r="E643" s="94"/>
      <c r="F643" s="94"/>
      <c r="G643" s="91"/>
      <c r="H643" s="91"/>
      <c r="I643" s="91"/>
      <c r="J643" s="92"/>
      <c r="K643" s="92"/>
      <c r="L643" s="93"/>
    </row>
    <row r="644" spans="2:12" x14ac:dyDescent="0.25">
      <c r="B644" s="90" t="str">
        <f>IF(C644="","",+COUNTA($C$7:C644))</f>
        <v/>
      </c>
      <c r="C644" s="94"/>
      <c r="D644" s="94"/>
      <c r="E644" s="94"/>
      <c r="F644" s="94"/>
      <c r="G644" s="91"/>
      <c r="H644" s="91"/>
      <c r="I644" s="91"/>
      <c r="J644" s="92"/>
      <c r="K644" s="92"/>
      <c r="L644" s="93"/>
    </row>
    <row r="645" spans="2:12" x14ac:dyDescent="0.25">
      <c r="B645" s="90" t="str">
        <f>IF(C645="","",+COUNTA($C$7:C645))</f>
        <v/>
      </c>
      <c r="C645" s="94"/>
      <c r="D645" s="94"/>
      <c r="E645" s="94"/>
      <c r="F645" s="94"/>
      <c r="G645" s="91"/>
      <c r="H645" s="91"/>
      <c r="I645" s="91"/>
      <c r="J645" s="92"/>
      <c r="K645" s="92"/>
      <c r="L645" s="93"/>
    </row>
    <row r="646" spans="2:12" x14ac:dyDescent="0.25">
      <c r="B646" s="90" t="str">
        <f>IF(C646="","",+COUNTA($C$7:C646))</f>
        <v/>
      </c>
      <c r="C646" s="94"/>
      <c r="D646" s="94"/>
      <c r="E646" s="94"/>
      <c r="F646" s="94"/>
      <c r="G646" s="91"/>
      <c r="H646" s="91"/>
      <c r="I646" s="91"/>
      <c r="J646" s="92"/>
      <c r="K646" s="92"/>
      <c r="L646" s="93"/>
    </row>
    <row r="647" spans="2:12" x14ac:dyDescent="0.25">
      <c r="B647" s="90" t="str">
        <f>IF(C647="","",+COUNTA($C$7:C647))</f>
        <v/>
      </c>
      <c r="C647" s="94"/>
      <c r="D647" s="94"/>
      <c r="E647" s="94"/>
      <c r="F647" s="94"/>
      <c r="G647" s="91"/>
      <c r="H647" s="91"/>
      <c r="I647" s="91"/>
      <c r="J647" s="92"/>
      <c r="K647" s="92"/>
      <c r="L647" s="93"/>
    </row>
    <row r="648" spans="2:12" x14ac:dyDescent="0.25">
      <c r="B648" s="90" t="str">
        <f>IF(C648="","",+COUNTA($C$7:C648))</f>
        <v/>
      </c>
      <c r="C648" s="94"/>
      <c r="D648" s="94"/>
      <c r="E648" s="94"/>
      <c r="F648" s="94"/>
      <c r="G648" s="91"/>
      <c r="H648" s="91"/>
      <c r="I648" s="91"/>
      <c r="J648" s="92"/>
      <c r="K648" s="92"/>
      <c r="L648" s="93"/>
    </row>
    <row r="649" spans="2:12" x14ac:dyDescent="0.25">
      <c r="B649" s="90" t="str">
        <f>IF(C649="","",+COUNTA($C$7:C649))</f>
        <v/>
      </c>
      <c r="C649" s="94"/>
      <c r="D649" s="94"/>
      <c r="E649" s="94"/>
      <c r="F649" s="94"/>
      <c r="G649" s="91"/>
      <c r="H649" s="91"/>
      <c r="I649" s="91"/>
      <c r="J649" s="92"/>
      <c r="K649" s="92"/>
      <c r="L649" s="93"/>
    </row>
    <row r="650" spans="2:12" x14ac:dyDescent="0.25">
      <c r="B650" s="90" t="str">
        <f>IF(C650="","",+COUNTA($C$7:C650))</f>
        <v/>
      </c>
      <c r="C650" s="94"/>
      <c r="D650" s="94"/>
      <c r="E650" s="94"/>
      <c r="F650" s="94"/>
      <c r="G650" s="91"/>
      <c r="H650" s="91"/>
      <c r="I650" s="91"/>
      <c r="J650" s="92"/>
      <c r="K650" s="92"/>
      <c r="L650" s="93"/>
    </row>
    <row r="651" spans="2:12" x14ac:dyDescent="0.25">
      <c r="B651" s="90" t="str">
        <f>IF(C651="","",+COUNTA($C$7:C651))</f>
        <v/>
      </c>
      <c r="C651" s="94"/>
      <c r="D651" s="94"/>
      <c r="E651" s="94"/>
      <c r="F651" s="94"/>
      <c r="G651" s="91"/>
      <c r="H651" s="91"/>
      <c r="I651" s="91"/>
      <c r="J651" s="92"/>
      <c r="K651" s="92"/>
      <c r="L651" s="93"/>
    </row>
    <row r="652" spans="2:12" x14ac:dyDescent="0.25">
      <c r="B652" s="90" t="str">
        <f>IF(C652="","",+COUNTA($C$7:C652))</f>
        <v/>
      </c>
      <c r="C652" s="94"/>
      <c r="D652" s="94"/>
      <c r="E652" s="94"/>
      <c r="F652" s="94"/>
      <c r="G652" s="91"/>
      <c r="H652" s="91"/>
      <c r="I652" s="91"/>
      <c r="J652" s="92"/>
      <c r="K652" s="92"/>
      <c r="L652" s="93"/>
    </row>
    <row r="653" spans="2:12" x14ac:dyDescent="0.25">
      <c r="B653" s="90" t="str">
        <f>IF(C653="","",+COUNTA($C$7:C653))</f>
        <v/>
      </c>
      <c r="C653" s="94"/>
      <c r="D653" s="94"/>
      <c r="E653" s="94"/>
      <c r="F653" s="94"/>
      <c r="G653" s="91"/>
      <c r="H653" s="91"/>
      <c r="I653" s="91"/>
      <c r="J653" s="92"/>
      <c r="K653" s="92"/>
      <c r="L653" s="93"/>
    </row>
    <row r="654" spans="2:12" x14ac:dyDescent="0.25">
      <c r="B654" s="90" t="str">
        <f>IF(C654="","",+COUNTA($C$7:C654))</f>
        <v/>
      </c>
      <c r="C654" s="94"/>
      <c r="D654" s="94"/>
      <c r="E654" s="94"/>
      <c r="F654" s="94"/>
      <c r="G654" s="91"/>
      <c r="H654" s="91"/>
      <c r="I654" s="91"/>
      <c r="J654" s="92"/>
      <c r="K654" s="92"/>
      <c r="L654" s="93"/>
    </row>
    <row r="655" spans="2:12" x14ac:dyDescent="0.25">
      <c r="B655" s="90" t="str">
        <f>IF(C655="","",+COUNTA($C$7:C655))</f>
        <v/>
      </c>
      <c r="C655" s="94"/>
      <c r="D655" s="94"/>
      <c r="E655" s="94"/>
      <c r="F655" s="94"/>
      <c r="G655" s="91"/>
      <c r="H655" s="91"/>
      <c r="I655" s="91"/>
      <c r="J655" s="92"/>
      <c r="K655" s="92"/>
      <c r="L655" s="93"/>
    </row>
    <row r="656" spans="2:12" x14ac:dyDescent="0.25">
      <c r="B656" s="90" t="str">
        <f>IF(C656="","",+COUNTA($C$7:C656))</f>
        <v/>
      </c>
      <c r="C656" s="94"/>
      <c r="D656" s="94"/>
      <c r="E656" s="94"/>
      <c r="F656" s="94"/>
      <c r="G656" s="91"/>
      <c r="H656" s="91"/>
      <c r="I656" s="91"/>
      <c r="J656" s="92"/>
      <c r="K656" s="92"/>
      <c r="L656" s="93"/>
    </row>
    <row r="657" spans="2:12" x14ac:dyDescent="0.25">
      <c r="B657" s="90" t="str">
        <f>IF(C657="","",+COUNTA($C$7:C657))</f>
        <v/>
      </c>
      <c r="C657" s="94"/>
      <c r="D657" s="94"/>
      <c r="E657" s="94"/>
      <c r="F657" s="94"/>
      <c r="G657" s="91"/>
      <c r="H657" s="91"/>
      <c r="I657" s="91"/>
      <c r="J657" s="92"/>
      <c r="K657" s="92"/>
      <c r="L657" s="93"/>
    </row>
    <row r="658" spans="2:12" x14ac:dyDescent="0.25">
      <c r="B658" s="90" t="str">
        <f>IF(C658="","",+COUNTA($C$7:C658))</f>
        <v/>
      </c>
      <c r="C658" s="94"/>
      <c r="D658" s="94"/>
      <c r="E658" s="94"/>
      <c r="F658" s="94"/>
      <c r="G658" s="91"/>
      <c r="H658" s="91"/>
      <c r="I658" s="91"/>
      <c r="J658" s="92"/>
      <c r="K658" s="92"/>
      <c r="L658" s="93"/>
    </row>
    <row r="659" spans="2:12" x14ac:dyDescent="0.25">
      <c r="B659" s="90" t="str">
        <f>IF(C659="","",+COUNTA($C$7:C659))</f>
        <v/>
      </c>
      <c r="C659" s="94"/>
      <c r="D659" s="94"/>
      <c r="E659" s="94"/>
      <c r="F659" s="94"/>
      <c r="G659" s="91"/>
      <c r="H659" s="91"/>
      <c r="I659" s="91"/>
      <c r="J659" s="92"/>
      <c r="K659" s="92"/>
      <c r="L659" s="93"/>
    </row>
    <row r="660" spans="2:12" x14ac:dyDescent="0.25">
      <c r="B660" s="90" t="str">
        <f>IF(C660="","",+COUNTA($C$7:C660))</f>
        <v/>
      </c>
      <c r="C660" s="94"/>
      <c r="D660" s="94"/>
      <c r="E660" s="94"/>
      <c r="F660" s="94"/>
      <c r="G660" s="91"/>
      <c r="H660" s="91"/>
      <c r="I660" s="91"/>
      <c r="J660" s="92"/>
      <c r="K660" s="92"/>
      <c r="L660" s="93"/>
    </row>
    <row r="661" spans="2:12" x14ac:dyDescent="0.25">
      <c r="B661" s="90" t="str">
        <f>IF(C661="","",+COUNTA($C$7:C661))</f>
        <v/>
      </c>
      <c r="C661" s="94"/>
      <c r="D661" s="94"/>
      <c r="E661" s="94"/>
      <c r="F661" s="94"/>
      <c r="G661" s="91"/>
      <c r="H661" s="91"/>
      <c r="I661" s="91"/>
      <c r="J661" s="92"/>
      <c r="K661" s="92"/>
      <c r="L661" s="93"/>
    </row>
    <row r="662" spans="2:12" x14ac:dyDescent="0.25">
      <c r="B662" s="90" t="str">
        <f>IF(C662="","",+COUNTA($C$7:C662))</f>
        <v/>
      </c>
      <c r="C662" s="94"/>
      <c r="D662" s="94"/>
      <c r="E662" s="94"/>
      <c r="F662" s="94"/>
      <c r="G662" s="91"/>
      <c r="H662" s="91"/>
      <c r="I662" s="91"/>
      <c r="J662" s="92"/>
      <c r="K662" s="92"/>
      <c r="L662" s="93"/>
    </row>
    <row r="663" spans="2:12" x14ac:dyDescent="0.25">
      <c r="B663" s="90" t="str">
        <f>IF(C663="","",+COUNTA($C$7:C663))</f>
        <v/>
      </c>
      <c r="C663" s="94"/>
      <c r="D663" s="94"/>
      <c r="E663" s="94"/>
      <c r="F663" s="94"/>
      <c r="G663" s="91"/>
      <c r="H663" s="91"/>
      <c r="I663" s="91"/>
      <c r="J663" s="92"/>
      <c r="K663" s="92"/>
      <c r="L663" s="93"/>
    </row>
    <row r="664" spans="2:12" x14ac:dyDescent="0.25">
      <c r="B664" s="90" t="str">
        <f>IF(C664="","",+COUNTA($C$7:C664))</f>
        <v/>
      </c>
      <c r="C664" s="94"/>
      <c r="D664" s="94"/>
      <c r="E664" s="94"/>
      <c r="F664" s="94"/>
      <c r="G664" s="91"/>
      <c r="H664" s="91"/>
      <c r="I664" s="91"/>
      <c r="J664" s="92"/>
      <c r="K664" s="92"/>
      <c r="L664" s="93"/>
    </row>
    <row r="665" spans="2:12" x14ac:dyDescent="0.25">
      <c r="B665" s="90" t="str">
        <f>IF(C665="","",+COUNTA($C$7:C665))</f>
        <v/>
      </c>
      <c r="C665" s="94"/>
      <c r="D665" s="94"/>
      <c r="E665" s="94"/>
      <c r="F665" s="94"/>
      <c r="G665" s="91"/>
      <c r="H665" s="91"/>
      <c r="I665" s="91"/>
      <c r="J665" s="92"/>
      <c r="K665" s="92"/>
      <c r="L665" s="93"/>
    </row>
    <row r="666" spans="2:12" x14ac:dyDescent="0.25">
      <c r="B666" s="90" t="str">
        <f>IF(C666="","",+COUNTA($C$7:C666))</f>
        <v/>
      </c>
      <c r="C666" s="94"/>
      <c r="D666" s="94"/>
      <c r="E666" s="94"/>
      <c r="F666" s="94"/>
      <c r="G666" s="91"/>
      <c r="H666" s="91"/>
      <c r="I666" s="91"/>
      <c r="J666" s="92"/>
      <c r="K666" s="92"/>
      <c r="L666" s="93"/>
    </row>
    <row r="667" spans="2:12" x14ac:dyDescent="0.25">
      <c r="B667" s="90" t="str">
        <f>IF(C667="","",+COUNTA($C$7:C667))</f>
        <v/>
      </c>
      <c r="C667" s="94"/>
      <c r="D667" s="94"/>
      <c r="E667" s="94"/>
      <c r="F667" s="94"/>
      <c r="G667" s="91"/>
      <c r="H667" s="91"/>
      <c r="I667" s="91"/>
      <c r="J667" s="92"/>
      <c r="K667" s="92"/>
      <c r="L667" s="93"/>
    </row>
    <row r="668" spans="2:12" x14ac:dyDescent="0.25">
      <c r="B668" s="90" t="str">
        <f>IF(C668="","",+COUNTA($C$7:C668))</f>
        <v/>
      </c>
      <c r="C668" s="94"/>
      <c r="D668" s="94"/>
      <c r="E668" s="94"/>
      <c r="F668" s="94"/>
      <c r="G668" s="91"/>
      <c r="H668" s="91"/>
      <c r="I668" s="91"/>
      <c r="J668" s="92"/>
      <c r="K668" s="92"/>
      <c r="L668" s="93"/>
    </row>
    <row r="669" spans="2:12" x14ac:dyDescent="0.25">
      <c r="B669" s="90" t="str">
        <f>IF(C669="","",+COUNTA($C$7:C669))</f>
        <v/>
      </c>
      <c r="C669" s="94"/>
      <c r="D669" s="94"/>
      <c r="E669" s="94"/>
      <c r="F669" s="94"/>
      <c r="G669" s="91"/>
      <c r="H669" s="91"/>
      <c r="I669" s="91"/>
      <c r="J669" s="92"/>
      <c r="K669" s="92"/>
      <c r="L669" s="93"/>
    </row>
    <row r="670" spans="2:12" x14ac:dyDescent="0.25">
      <c r="B670" s="90" t="str">
        <f>IF(C670="","",+COUNTA($C$7:C670))</f>
        <v/>
      </c>
      <c r="C670" s="94"/>
      <c r="D670" s="94"/>
      <c r="E670" s="94"/>
      <c r="F670" s="94"/>
      <c r="G670" s="91"/>
      <c r="H670" s="91"/>
      <c r="I670" s="91"/>
      <c r="J670" s="92"/>
      <c r="K670" s="92"/>
      <c r="L670" s="93"/>
    </row>
    <row r="671" spans="2:12" x14ac:dyDescent="0.25">
      <c r="B671" s="90" t="str">
        <f>IF(C671="","",+COUNTA($C$7:C671))</f>
        <v/>
      </c>
      <c r="C671" s="94"/>
      <c r="D671" s="94"/>
      <c r="E671" s="94"/>
      <c r="F671" s="94"/>
      <c r="G671" s="91"/>
      <c r="H671" s="91"/>
      <c r="I671" s="91"/>
      <c r="J671" s="92"/>
      <c r="K671" s="92"/>
      <c r="L671" s="93"/>
    </row>
    <row r="672" spans="2:12" x14ac:dyDescent="0.25">
      <c r="B672" s="90" t="str">
        <f>IF(C672="","",+COUNTA($C$7:C672))</f>
        <v/>
      </c>
      <c r="C672" s="94"/>
      <c r="D672" s="94"/>
      <c r="E672" s="94"/>
      <c r="F672" s="94"/>
      <c r="G672" s="91"/>
      <c r="H672" s="91"/>
      <c r="I672" s="91"/>
      <c r="J672" s="92"/>
      <c r="K672" s="92"/>
      <c r="L672" s="93"/>
    </row>
    <row r="673" spans="2:12" x14ac:dyDescent="0.25">
      <c r="B673" s="90" t="str">
        <f>IF(C673="","",+COUNTA($C$7:C673))</f>
        <v/>
      </c>
      <c r="C673" s="94"/>
      <c r="D673" s="94"/>
      <c r="E673" s="94"/>
      <c r="F673" s="94"/>
      <c r="G673" s="91"/>
      <c r="H673" s="91"/>
      <c r="I673" s="91"/>
      <c r="J673" s="92"/>
      <c r="K673" s="92"/>
      <c r="L673" s="93"/>
    </row>
    <row r="674" spans="2:12" x14ac:dyDescent="0.25">
      <c r="B674" s="90" t="str">
        <f>IF(C674="","",+COUNTA($C$7:C674))</f>
        <v/>
      </c>
      <c r="C674" s="94"/>
      <c r="D674" s="94"/>
      <c r="E674" s="94"/>
      <c r="F674" s="94"/>
      <c r="G674" s="91"/>
      <c r="H674" s="91"/>
      <c r="I674" s="91"/>
      <c r="J674" s="92"/>
      <c r="K674" s="92"/>
      <c r="L674" s="93"/>
    </row>
    <row r="675" spans="2:12" x14ac:dyDescent="0.25">
      <c r="B675" s="90" t="str">
        <f>IF(C675="","",+COUNTA($C$7:C675))</f>
        <v/>
      </c>
      <c r="C675" s="94"/>
      <c r="D675" s="94"/>
      <c r="E675" s="94"/>
      <c r="F675" s="94"/>
      <c r="G675" s="91"/>
      <c r="H675" s="91"/>
      <c r="I675" s="91"/>
      <c r="J675" s="92"/>
      <c r="K675" s="92"/>
      <c r="L675" s="93"/>
    </row>
    <row r="676" spans="2:12" x14ac:dyDescent="0.25">
      <c r="B676" s="90" t="str">
        <f>IF(C676="","",+COUNTA($C$7:C676))</f>
        <v/>
      </c>
      <c r="C676" s="94"/>
      <c r="D676" s="94"/>
      <c r="E676" s="94"/>
      <c r="F676" s="94"/>
      <c r="G676" s="91"/>
      <c r="H676" s="91"/>
      <c r="I676" s="91"/>
      <c r="J676" s="92"/>
      <c r="K676" s="92"/>
      <c r="L676" s="93"/>
    </row>
    <row r="677" spans="2:12" x14ac:dyDescent="0.25">
      <c r="B677" s="90" t="str">
        <f>IF(C677="","",+COUNTA($C$7:C677))</f>
        <v/>
      </c>
      <c r="C677" s="94"/>
      <c r="D677" s="94"/>
      <c r="E677" s="94"/>
      <c r="F677" s="94"/>
      <c r="G677" s="91"/>
      <c r="H677" s="91"/>
      <c r="I677" s="91"/>
      <c r="J677" s="92"/>
      <c r="K677" s="92"/>
      <c r="L677" s="93"/>
    </row>
    <row r="678" spans="2:12" x14ac:dyDescent="0.25">
      <c r="B678" s="90" t="str">
        <f>IF(C678="","",+COUNTA($C$7:C678))</f>
        <v/>
      </c>
      <c r="C678" s="94"/>
      <c r="D678" s="94"/>
      <c r="E678" s="94"/>
      <c r="F678" s="94"/>
      <c r="G678" s="91"/>
      <c r="H678" s="91"/>
      <c r="I678" s="91"/>
      <c r="J678" s="92"/>
      <c r="K678" s="92"/>
      <c r="L678" s="93"/>
    </row>
    <row r="679" spans="2:12" x14ac:dyDescent="0.25">
      <c r="B679" s="90" t="str">
        <f>IF(C679="","",+COUNTA($C$7:C679))</f>
        <v/>
      </c>
      <c r="C679" s="94"/>
      <c r="D679" s="94"/>
      <c r="E679" s="94"/>
      <c r="F679" s="94"/>
      <c r="G679" s="91"/>
      <c r="H679" s="91"/>
      <c r="I679" s="91"/>
      <c r="J679" s="92"/>
      <c r="K679" s="92"/>
      <c r="L679" s="93"/>
    </row>
    <row r="680" spans="2:12" x14ac:dyDescent="0.25">
      <c r="B680" s="90" t="str">
        <f>IF(C680="","",+COUNTA($C$7:C680))</f>
        <v/>
      </c>
      <c r="C680" s="94"/>
      <c r="D680" s="94"/>
      <c r="E680" s="94"/>
      <c r="F680" s="94"/>
      <c r="G680" s="91"/>
      <c r="H680" s="91"/>
      <c r="I680" s="91"/>
      <c r="J680" s="92"/>
      <c r="K680" s="92"/>
      <c r="L680" s="93"/>
    </row>
    <row r="681" spans="2:12" x14ac:dyDescent="0.25">
      <c r="B681" s="90" t="str">
        <f>IF(C681="","",+COUNTA($C$7:C681))</f>
        <v/>
      </c>
      <c r="C681" s="94"/>
      <c r="D681" s="94"/>
      <c r="E681" s="94"/>
      <c r="F681" s="94"/>
      <c r="G681" s="91"/>
      <c r="H681" s="91"/>
      <c r="I681" s="91"/>
      <c r="J681" s="92"/>
      <c r="K681" s="92"/>
      <c r="L681" s="93"/>
    </row>
    <row r="682" spans="2:12" x14ac:dyDescent="0.25">
      <c r="B682" s="90" t="str">
        <f>IF(C682="","",+COUNTA($C$7:C682))</f>
        <v/>
      </c>
      <c r="C682" s="94"/>
      <c r="D682" s="94"/>
      <c r="E682" s="94"/>
      <c r="F682" s="94"/>
      <c r="G682" s="91"/>
      <c r="H682" s="91"/>
      <c r="I682" s="91"/>
      <c r="J682" s="92"/>
      <c r="K682" s="92"/>
      <c r="L682" s="93"/>
    </row>
    <row r="683" spans="2:12" x14ac:dyDescent="0.25">
      <c r="B683" s="90" t="str">
        <f>IF(C683="","",+COUNTA($C$7:C683))</f>
        <v/>
      </c>
      <c r="C683" s="94"/>
      <c r="D683" s="94"/>
      <c r="E683" s="94"/>
      <c r="F683" s="94"/>
      <c r="G683" s="91"/>
      <c r="H683" s="91"/>
      <c r="I683" s="91"/>
      <c r="J683" s="92"/>
      <c r="K683" s="92"/>
      <c r="L683" s="93"/>
    </row>
    <row r="684" spans="2:12" x14ac:dyDescent="0.25">
      <c r="B684" s="90" t="str">
        <f>IF(C684="","",+COUNTA($C$7:C684))</f>
        <v/>
      </c>
      <c r="C684" s="94"/>
      <c r="D684" s="94"/>
      <c r="E684" s="94"/>
      <c r="F684" s="94"/>
      <c r="G684" s="91"/>
      <c r="H684" s="91"/>
      <c r="I684" s="91"/>
      <c r="J684" s="92"/>
      <c r="K684" s="92"/>
      <c r="L684" s="93"/>
    </row>
    <row r="685" spans="2:12" x14ac:dyDescent="0.25">
      <c r="B685" s="90" t="str">
        <f>IF(C685="","",+COUNTA($C$7:C685))</f>
        <v/>
      </c>
      <c r="C685" s="94"/>
      <c r="D685" s="94"/>
      <c r="E685" s="94"/>
      <c r="F685" s="94"/>
      <c r="G685" s="91"/>
      <c r="H685" s="91"/>
      <c r="I685" s="91"/>
      <c r="J685" s="92"/>
      <c r="K685" s="92"/>
      <c r="L685" s="93"/>
    </row>
    <row r="686" spans="2:12" x14ac:dyDescent="0.25">
      <c r="B686" s="90" t="str">
        <f>IF(C686="","",+COUNTA($C$7:C686))</f>
        <v/>
      </c>
      <c r="C686" s="94"/>
      <c r="D686" s="94"/>
      <c r="E686" s="94"/>
      <c r="F686" s="94"/>
      <c r="G686" s="91"/>
      <c r="H686" s="91"/>
      <c r="I686" s="91"/>
      <c r="J686" s="92"/>
      <c r="K686" s="92"/>
      <c r="L686" s="93"/>
    </row>
    <row r="687" spans="2:12" x14ac:dyDescent="0.25">
      <c r="B687" s="90" t="str">
        <f>IF(C687="","",+COUNTA($C$7:C687))</f>
        <v/>
      </c>
      <c r="C687" s="94"/>
      <c r="D687" s="94"/>
      <c r="E687" s="94"/>
      <c r="F687" s="94"/>
      <c r="G687" s="91"/>
      <c r="H687" s="91"/>
      <c r="I687" s="91"/>
      <c r="J687" s="92"/>
      <c r="K687" s="92"/>
      <c r="L687" s="93"/>
    </row>
    <row r="688" spans="2:12" x14ac:dyDescent="0.25">
      <c r="B688" s="90" t="str">
        <f>IF(C688="","",+COUNTA($C$7:C688))</f>
        <v/>
      </c>
      <c r="C688" s="94"/>
      <c r="D688" s="94"/>
      <c r="E688" s="94"/>
      <c r="F688" s="94"/>
      <c r="G688" s="91"/>
      <c r="H688" s="91"/>
      <c r="I688" s="91"/>
      <c r="J688" s="92"/>
      <c r="K688" s="92"/>
      <c r="L688" s="93"/>
    </row>
    <row r="689" spans="2:12" x14ac:dyDescent="0.25">
      <c r="B689" s="90" t="str">
        <f>IF(C689="","",+COUNTA($C$7:C689))</f>
        <v/>
      </c>
      <c r="C689" s="94"/>
      <c r="D689" s="94"/>
      <c r="E689" s="94"/>
      <c r="F689" s="94"/>
      <c r="G689" s="91"/>
      <c r="H689" s="91"/>
      <c r="I689" s="91"/>
      <c r="J689" s="92"/>
      <c r="K689" s="92"/>
      <c r="L689" s="93"/>
    </row>
    <row r="690" spans="2:12" x14ac:dyDescent="0.25">
      <c r="B690" s="90" t="str">
        <f>IF(C690="","",+COUNTA($C$7:C690))</f>
        <v/>
      </c>
      <c r="C690" s="94"/>
      <c r="D690" s="94"/>
      <c r="E690" s="94"/>
      <c r="F690" s="94"/>
      <c r="G690" s="91"/>
      <c r="H690" s="91"/>
      <c r="I690" s="91"/>
      <c r="J690" s="92"/>
      <c r="K690" s="92"/>
      <c r="L690" s="93"/>
    </row>
    <row r="691" spans="2:12" x14ac:dyDescent="0.25">
      <c r="B691" s="90" t="str">
        <f>IF(C691="","",+COUNTA($C$7:C691))</f>
        <v/>
      </c>
      <c r="C691" s="94"/>
      <c r="D691" s="94"/>
      <c r="E691" s="94"/>
      <c r="F691" s="94"/>
      <c r="G691" s="91"/>
      <c r="H691" s="91"/>
      <c r="I691" s="91"/>
      <c r="J691" s="92"/>
      <c r="K691" s="92"/>
      <c r="L691" s="93"/>
    </row>
    <row r="692" spans="2:12" x14ac:dyDescent="0.25">
      <c r="B692" s="90" t="str">
        <f>IF(C692="","",+COUNTA($C$7:C692))</f>
        <v/>
      </c>
      <c r="C692" s="94"/>
      <c r="D692" s="94"/>
      <c r="E692" s="94"/>
      <c r="F692" s="94"/>
      <c r="G692" s="91"/>
      <c r="H692" s="91"/>
      <c r="I692" s="91"/>
      <c r="J692" s="92"/>
      <c r="K692" s="92"/>
      <c r="L692" s="93"/>
    </row>
    <row r="693" spans="2:12" x14ac:dyDescent="0.25">
      <c r="B693" s="90" t="str">
        <f>IF(C693="","",+COUNTA($C$7:C693))</f>
        <v/>
      </c>
      <c r="C693" s="94"/>
      <c r="D693" s="94"/>
      <c r="E693" s="94"/>
      <c r="F693" s="94"/>
      <c r="G693" s="91"/>
      <c r="H693" s="91"/>
      <c r="I693" s="91"/>
      <c r="J693" s="92"/>
      <c r="K693" s="92"/>
      <c r="L693" s="93"/>
    </row>
    <row r="694" spans="2:12" x14ac:dyDescent="0.25">
      <c r="B694" s="90" t="str">
        <f>IF(C694="","",+COUNTA($C$7:C694))</f>
        <v/>
      </c>
      <c r="C694" s="94"/>
      <c r="D694" s="94"/>
      <c r="E694" s="94"/>
      <c r="F694" s="94"/>
      <c r="G694" s="91"/>
      <c r="H694" s="91"/>
      <c r="I694" s="91"/>
      <c r="J694" s="92"/>
      <c r="K694" s="92"/>
      <c r="L694" s="93"/>
    </row>
    <row r="695" spans="2:12" x14ac:dyDescent="0.25">
      <c r="B695" s="90" t="str">
        <f>IF(C695="","",+COUNTA($C$7:C695))</f>
        <v/>
      </c>
      <c r="C695" s="94"/>
      <c r="D695" s="94"/>
      <c r="E695" s="94"/>
      <c r="F695" s="94"/>
      <c r="G695" s="91"/>
      <c r="H695" s="91"/>
      <c r="I695" s="91"/>
      <c r="J695" s="92"/>
      <c r="K695" s="92"/>
      <c r="L695" s="93"/>
    </row>
    <row r="696" spans="2:12" x14ac:dyDescent="0.25">
      <c r="B696" s="90" t="str">
        <f>IF(C696="","",+COUNTA($C$7:C696))</f>
        <v/>
      </c>
      <c r="C696" s="94"/>
      <c r="D696" s="94"/>
      <c r="E696" s="94"/>
      <c r="F696" s="94"/>
      <c r="G696" s="91"/>
      <c r="H696" s="91"/>
      <c r="I696" s="91"/>
      <c r="J696" s="92"/>
      <c r="K696" s="92"/>
      <c r="L696" s="93"/>
    </row>
    <row r="697" spans="2:12" x14ac:dyDescent="0.25">
      <c r="B697" s="90" t="str">
        <f>IF(C697="","",+COUNTA($C$7:C697))</f>
        <v/>
      </c>
      <c r="C697" s="94"/>
      <c r="D697" s="94"/>
      <c r="E697" s="94"/>
      <c r="F697" s="94"/>
      <c r="G697" s="91"/>
      <c r="H697" s="91"/>
      <c r="I697" s="91"/>
      <c r="J697" s="92"/>
      <c r="K697" s="92"/>
      <c r="L697" s="93"/>
    </row>
    <row r="698" spans="2:12" x14ac:dyDescent="0.25">
      <c r="B698" s="90" t="str">
        <f>IF(C698="","",+COUNTA($C$7:C698))</f>
        <v/>
      </c>
      <c r="C698" s="94"/>
      <c r="D698" s="94"/>
      <c r="E698" s="94"/>
      <c r="F698" s="94"/>
      <c r="G698" s="91"/>
      <c r="H698" s="91"/>
      <c r="I698" s="91"/>
      <c r="J698" s="92"/>
      <c r="K698" s="92"/>
      <c r="L698" s="93"/>
    </row>
    <row r="699" spans="2:12" x14ac:dyDescent="0.25">
      <c r="B699" s="90" t="str">
        <f>IF(C699="","",+COUNTA($C$7:C699))</f>
        <v/>
      </c>
      <c r="C699" s="94"/>
      <c r="D699" s="94"/>
      <c r="E699" s="94"/>
      <c r="F699" s="94"/>
      <c r="G699" s="91"/>
      <c r="H699" s="91"/>
      <c r="I699" s="91"/>
      <c r="J699" s="92"/>
      <c r="K699" s="92"/>
      <c r="L699" s="93"/>
    </row>
    <row r="700" spans="2:12" x14ac:dyDescent="0.25">
      <c r="B700" s="90" t="str">
        <f>IF(C700="","",+COUNTA($C$7:C700))</f>
        <v/>
      </c>
      <c r="C700" s="94"/>
      <c r="D700" s="94"/>
      <c r="E700" s="94"/>
      <c r="F700" s="94"/>
      <c r="G700" s="91"/>
      <c r="H700" s="91"/>
      <c r="I700" s="91"/>
      <c r="J700" s="92"/>
      <c r="K700" s="92"/>
      <c r="L700" s="93"/>
    </row>
    <row r="701" spans="2:12" x14ac:dyDescent="0.25">
      <c r="B701" s="90" t="str">
        <f>IF(C701="","",+COUNTA($C$7:C701))</f>
        <v/>
      </c>
      <c r="C701" s="94"/>
      <c r="D701" s="94"/>
      <c r="E701" s="94"/>
      <c r="F701" s="94"/>
      <c r="G701" s="91"/>
      <c r="H701" s="91"/>
      <c r="I701" s="91"/>
      <c r="J701" s="92"/>
      <c r="K701" s="92"/>
      <c r="L701" s="93"/>
    </row>
    <row r="702" spans="2:12" x14ac:dyDescent="0.25">
      <c r="B702" s="90" t="str">
        <f>IF(C702="","",+COUNTA($C$7:C702))</f>
        <v/>
      </c>
      <c r="C702" s="94"/>
      <c r="D702" s="94"/>
      <c r="E702" s="94"/>
      <c r="F702" s="94"/>
      <c r="G702" s="91"/>
      <c r="H702" s="91"/>
      <c r="I702" s="91"/>
      <c r="J702" s="92"/>
      <c r="K702" s="92"/>
      <c r="L702" s="93"/>
    </row>
    <row r="703" spans="2:12" x14ac:dyDescent="0.25">
      <c r="B703" s="90" t="str">
        <f>IF(C703="","",+COUNTA($C$7:C703))</f>
        <v/>
      </c>
      <c r="C703" s="94"/>
      <c r="D703" s="94"/>
      <c r="E703" s="94"/>
      <c r="F703" s="94"/>
      <c r="G703" s="91"/>
      <c r="H703" s="91"/>
      <c r="I703" s="91"/>
      <c r="J703" s="92"/>
      <c r="K703" s="92"/>
      <c r="L703" s="93"/>
    </row>
    <row r="704" spans="2:12" x14ac:dyDescent="0.25">
      <c r="B704" s="90" t="str">
        <f>IF(C704="","",+COUNTA($C$7:C704))</f>
        <v/>
      </c>
      <c r="C704" s="94"/>
      <c r="D704" s="94"/>
      <c r="E704" s="94"/>
      <c r="F704" s="94"/>
      <c r="G704" s="91"/>
      <c r="H704" s="91"/>
      <c r="I704" s="91"/>
      <c r="J704" s="92"/>
      <c r="K704" s="92"/>
      <c r="L704" s="93"/>
    </row>
    <row r="705" spans="2:12" x14ac:dyDescent="0.25">
      <c r="B705" s="90" t="str">
        <f>IF(C705="","",+COUNTA($C$7:C705))</f>
        <v/>
      </c>
      <c r="C705" s="94"/>
      <c r="D705" s="94"/>
      <c r="E705" s="94"/>
      <c r="F705" s="94"/>
      <c r="G705" s="91"/>
      <c r="H705" s="91"/>
      <c r="I705" s="91"/>
      <c r="J705" s="92"/>
      <c r="K705" s="92"/>
      <c r="L705" s="93"/>
    </row>
    <row r="706" spans="2:12" x14ac:dyDescent="0.25">
      <c r="B706" s="90" t="str">
        <f>IF(C706="","",+COUNTA($C$7:C706))</f>
        <v/>
      </c>
      <c r="C706" s="94"/>
      <c r="D706" s="94"/>
      <c r="E706" s="94"/>
      <c r="F706" s="94"/>
      <c r="G706" s="91"/>
      <c r="H706" s="91"/>
      <c r="I706" s="91"/>
      <c r="J706" s="92"/>
      <c r="K706" s="92"/>
      <c r="L706" s="93"/>
    </row>
    <row r="707" spans="2:12" x14ac:dyDescent="0.25">
      <c r="B707" s="90" t="str">
        <f>IF(C707="","",+COUNTA($C$7:C707))</f>
        <v/>
      </c>
      <c r="C707" s="94"/>
      <c r="D707" s="94"/>
      <c r="E707" s="94"/>
      <c r="F707" s="94"/>
      <c r="G707" s="91"/>
      <c r="H707" s="91"/>
      <c r="I707" s="91"/>
      <c r="J707" s="92"/>
      <c r="K707" s="92"/>
      <c r="L707" s="93"/>
    </row>
    <row r="708" spans="2:12" x14ac:dyDescent="0.25">
      <c r="B708" s="90" t="str">
        <f>IF(C708="","",+COUNTA($C$7:C708))</f>
        <v/>
      </c>
      <c r="C708" s="94"/>
      <c r="D708" s="94"/>
      <c r="E708" s="94"/>
      <c r="F708" s="94"/>
      <c r="G708" s="91"/>
      <c r="H708" s="91"/>
      <c r="I708" s="91"/>
      <c r="J708" s="92"/>
      <c r="K708" s="92"/>
      <c r="L708" s="93"/>
    </row>
    <row r="709" spans="2:12" x14ac:dyDescent="0.25">
      <c r="B709" s="90" t="str">
        <f>IF(C709="","",+COUNTA($C$7:C709))</f>
        <v/>
      </c>
      <c r="C709" s="94"/>
      <c r="D709" s="94"/>
      <c r="E709" s="94"/>
      <c r="F709" s="94"/>
      <c r="G709" s="91"/>
      <c r="H709" s="91"/>
      <c r="I709" s="91"/>
      <c r="J709" s="92"/>
      <c r="K709" s="92"/>
      <c r="L709" s="93"/>
    </row>
    <row r="710" spans="2:12" x14ac:dyDescent="0.25">
      <c r="B710" s="90" t="str">
        <f>IF(C710="","",+COUNTA($C$7:C710))</f>
        <v/>
      </c>
      <c r="C710" s="94"/>
      <c r="D710" s="94"/>
      <c r="E710" s="94"/>
      <c r="F710" s="94"/>
      <c r="G710" s="91"/>
      <c r="H710" s="91"/>
      <c r="I710" s="91"/>
      <c r="J710" s="92"/>
      <c r="K710" s="92"/>
      <c r="L710" s="93"/>
    </row>
    <row r="711" spans="2:12" x14ac:dyDescent="0.25">
      <c r="B711" s="90" t="str">
        <f>IF(C711="","",+COUNTA($C$7:C711))</f>
        <v/>
      </c>
      <c r="C711" s="94"/>
      <c r="D711" s="94"/>
      <c r="E711" s="94"/>
      <c r="F711" s="94"/>
      <c r="G711" s="91"/>
      <c r="H711" s="91"/>
      <c r="I711" s="91"/>
      <c r="J711" s="92"/>
      <c r="K711" s="92"/>
      <c r="L711" s="93"/>
    </row>
    <row r="712" spans="2:12" x14ac:dyDescent="0.25">
      <c r="B712" s="90" t="str">
        <f>IF(C712="","",+COUNTA($C$7:C712))</f>
        <v/>
      </c>
      <c r="C712" s="94"/>
      <c r="D712" s="94"/>
      <c r="E712" s="94"/>
      <c r="F712" s="94"/>
      <c r="G712" s="91"/>
      <c r="H712" s="91"/>
      <c r="I712" s="91"/>
      <c r="J712" s="92"/>
      <c r="K712" s="92"/>
      <c r="L712" s="93"/>
    </row>
    <row r="713" spans="2:12" x14ac:dyDescent="0.25">
      <c r="B713" s="90" t="str">
        <f>IF(C713="","",+COUNTA($C$7:C713))</f>
        <v/>
      </c>
      <c r="C713" s="94"/>
      <c r="D713" s="94"/>
      <c r="E713" s="94"/>
      <c r="F713" s="94"/>
      <c r="G713" s="91"/>
      <c r="H713" s="91"/>
      <c r="I713" s="91"/>
      <c r="J713" s="92"/>
      <c r="K713" s="92"/>
      <c r="L713" s="93"/>
    </row>
    <row r="714" spans="2:12" x14ac:dyDescent="0.25">
      <c r="B714" s="90" t="str">
        <f>IF(C714="","",+COUNTA($C$7:C714))</f>
        <v/>
      </c>
      <c r="C714" s="94"/>
      <c r="D714" s="94"/>
      <c r="E714" s="94"/>
      <c r="F714" s="94"/>
      <c r="G714" s="91"/>
      <c r="H714" s="91"/>
      <c r="I714" s="91"/>
      <c r="J714" s="92"/>
      <c r="K714" s="92"/>
      <c r="L714" s="93"/>
    </row>
    <row r="715" spans="2:12" x14ac:dyDescent="0.25">
      <c r="B715" s="90" t="str">
        <f>IF(C715="","",+COUNTA($C$7:C715))</f>
        <v/>
      </c>
      <c r="C715" s="94"/>
      <c r="D715" s="94"/>
      <c r="E715" s="94"/>
      <c r="F715" s="94"/>
      <c r="G715" s="91"/>
      <c r="H715" s="91"/>
      <c r="I715" s="91"/>
      <c r="J715" s="92"/>
      <c r="K715" s="92"/>
      <c r="L715" s="93"/>
    </row>
    <row r="716" spans="2:12" x14ac:dyDescent="0.25">
      <c r="B716" s="90" t="str">
        <f>IF(C716="","",+COUNTA($C$7:C716))</f>
        <v/>
      </c>
      <c r="C716" s="94"/>
      <c r="D716" s="94"/>
      <c r="E716" s="94"/>
      <c r="F716" s="94"/>
      <c r="G716" s="91"/>
      <c r="H716" s="91"/>
      <c r="I716" s="91"/>
      <c r="J716" s="92"/>
      <c r="K716" s="92"/>
      <c r="L716" s="93"/>
    </row>
    <row r="717" spans="2:12" x14ac:dyDescent="0.25">
      <c r="B717" s="90" t="str">
        <f>IF(C717="","",+COUNTA($C$7:C717))</f>
        <v/>
      </c>
      <c r="C717" s="94"/>
      <c r="D717" s="94"/>
      <c r="E717" s="94"/>
      <c r="F717" s="94"/>
      <c r="G717" s="91"/>
      <c r="H717" s="91"/>
      <c r="I717" s="91"/>
      <c r="J717" s="92"/>
      <c r="K717" s="92"/>
      <c r="L717" s="93"/>
    </row>
    <row r="718" spans="2:12" x14ac:dyDescent="0.25">
      <c r="B718" s="90" t="str">
        <f>IF(C718="","",+COUNTA($C$7:C718))</f>
        <v/>
      </c>
      <c r="C718" s="94"/>
      <c r="D718" s="94"/>
      <c r="E718" s="94"/>
      <c r="F718" s="94"/>
      <c r="G718" s="91"/>
      <c r="H718" s="91"/>
      <c r="I718" s="91"/>
      <c r="J718" s="92"/>
      <c r="K718" s="92"/>
      <c r="L718" s="93"/>
    </row>
    <row r="719" spans="2:12" x14ac:dyDescent="0.25">
      <c r="B719" s="90" t="str">
        <f>IF(C719="","",+COUNTA($C$7:C719))</f>
        <v/>
      </c>
      <c r="C719" s="94"/>
      <c r="D719" s="94"/>
      <c r="E719" s="94"/>
      <c r="F719" s="94"/>
      <c r="G719" s="91"/>
      <c r="H719" s="91"/>
      <c r="I719" s="91"/>
      <c r="J719" s="92"/>
      <c r="K719" s="92"/>
      <c r="L719" s="93"/>
    </row>
    <row r="720" spans="2:12" x14ac:dyDescent="0.25">
      <c r="B720" s="90" t="str">
        <f>IF(C720="","",+COUNTA($C$7:C720))</f>
        <v/>
      </c>
      <c r="C720" s="94"/>
      <c r="D720" s="94"/>
      <c r="E720" s="94"/>
      <c r="F720" s="94"/>
      <c r="G720" s="91"/>
      <c r="H720" s="91"/>
      <c r="I720" s="91"/>
      <c r="J720" s="92"/>
      <c r="K720" s="92"/>
      <c r="L720" s="93"/>
    </row>
    <row r="721" spans="2:12" x14ac:dyDescent="0.25">
      <c r="B721" s="90" t="str">
        <f>IF(C721="","",+COUNTA($C$7:C721))</f>
        <v/>
      </c>
      <c r="C721" s="94"/>
      <c r="D721" s="94"/>
      <c r="E721" s="94"/>
      <c r="F721" s="94"/>
      <c r="G721" s="91"/>
      <c r="H721" s="91"/>
      <c r="I721" s="91"/>
      <c r="J721" s="92"/>
      <c r="K721" s="92"/>
      <c r="L721" s="93"/>
    </row>
    <row r="722" spans="2:12" x14ac:dyDescent="0.25">
      <c r="B722" s="90" t="str">
        <f>IF(C722="","",+COUNTA($C$7:C722))</f>
        <v/>
      </c>
      <c r="C722" s="94"/>
      <c r="D722" s="94"/>
      <c r="E722" s="94"/>
      <c r="F722" s="94"/>
      <c r="G722" s="91"/>
      <c r="H722" s="91"/>
      <c r="I722" s="91"/>
      <c r="J722" s="92"/>
      <c r="K722" s="92"/>
      <c r="L722" s="93"/>
    </row>
    <row r="723" spans="2:12" x14ac:dyDescent="0.25">
      <c r="B723" s="90" t="str">
        <f>IF(C723="","",+COUNTA($C$7:C723))</f>
        <v/>
      </c>
      <c r="C723" s="94"/>
      <c r="D723" s="94"/>
      <c r="E723" s="94"/>
      <c r="F723" s="94"/>
      <c r="G723" s="91"/>
      <c r="H723" s="91"/>
      <c r="I723" s="91"/>
      <c r="J723" s="92"/>
      <c r="K723" s="92"/>
      <c r="L723" s="93"/>
    </row>
    <row r="724" spans="2:12" x14ac:dyDescent="0.25">
      <c r="B724" s="90" t="str">
        <f>IF(C724="","",+COUNTA($C$7:C724))</f>
        <v/>
      </c>
      <c r="C724" s="94"/>
      <c r="D724" s="94"/>
      <c r="E724" s="94"/>
      <c r="F724" s="94"/>
      <c r="G724" s="91"/>
      <c r="H724" s="91"/>
      <c r="I724" s="91"/>
      <c r="J724" s="92"/>
      <c r="K724" s="92"/>
      <c r="L724" s="93"/>
    </row>
    <row r="725" spans="2:12" x14ac:dyDescent="0.25">
      <c r="B725" s="90" t="str">
        <f>IF(C725="","",+COUNTA($C$7:C725))</f>
        <v/>
      </c>
      <c r="C725" s="94"/>
      <c r="D725" s="94"/>
      <c r="E725" s="94"/>
      <c r="F725" s="94"/>
      <c r="G725" s="91"/>
      <c r="H725" s="91"/>
      <c r="I725" s="91"/>
      <c r="J725" s="92"/>
      <c r="K725" s="92"/>
      <c r="L725" s="93"/>
    </row>
    <row r="726" spans="2:12" x14ac:dyDescent="0.25">
      <c r="B726" s="90" t="str">
        <f>IF(C726="","",+COUNTA($C$7:C726))</f>
        <v/>
      </c>
      <c r="C726" s="94"/>
      <c r="D726" s="94"/>
      <c r="E726" s="94"/>
      <c r="F726" s="94"/>
      <c r="G726" s="91"/>
      <c r="H726" s="91"/>
      <c r="I726" s="91"/>
      <c r="J726" s="92"/>
      <c r="K726" s="92"/>
      <c r="L726" s="93"/>
    </row>
    <row r="727" spans="2:12" x14ac:dyDescent="0.25">
      <c r="B727" s="90" t="str">
        <f>IF(C727="","",+COUNTA($C$7:C727))</f>
        <v/>
      </c>
      <c r="C727" s="94"/>
      <c r="D727" s="94"/>
      <c r="E727" s="94"/>
      <c r="F727" s="94"/>
      <c r="G727" s="91"/>
      <c r="H727" s="91"/>
      <c r="I727" s="91"/>
      <c r="J727" s="92"/>
      <c r="K727" s="92"/>
      <c r="L727" s="93"/>
    </row>
    <row r="728" spans="2:12" x14ac:dyDescent="0.25">
      <c r="B728" s="90" t="str">
        <f>IF(C728="","",+COUNTA($C$7:C728))</f>
        <v/>
      </c>
      <c r="C728" s="94"/>
      <c r="D728" s="94"/>
      <c r="E728" s="94"/>
      <c r="F728" s="94"/>
      <c r="G728" s="91"/>
      <c r="H728" s="91"/>
      <c r="I728" s="91"/>
      <c r="J728" s="92"/>
      <c r="K728" s="92"/>
      <c r="L728" s="93"/>
    </row>
    <row r="729" spans="2:12" x14ac:dyDescent="0.25">
      <c r="B729" s="90" t="str">
        <f>IF(C729="","",+COUNTA($C$7:C729))</f>
        <v/>
      </c>
      <c r="C729" s="94"/>
      <c r="D729" s="94"/>
      <c r="E729" s="94"/>
      <c r="F729" s="94"/>
      <c r="G729" s="91"/>
      <c r="H729" s="91"/>
      <c r="I729" s="91"/>
      <c r="J729" s="92"/>
      <c r="K729" s="92"/>
      <c r="L729" s="93"/>
    </row>
    <row r="730" spans="2:12" x14ac:dyDescent="0.25">
      <c r="B730" s="90" t="str">
        <f>IF(C730="","",+COUNTA($C$7:C730))</f>
        <v/>
      </c>
      <c r="C730" s="94"/>
      <c r="D730" s="94"/>
      <c r="E730" s="94"/>
      <c r="F730" s="94"/>
      <c r="G730" s="91"/>
      <c r="H730" s="91"/>
      <c r="I730" s="91"/>
      <c r="J730" s="92"/>
      <c r="K730" s="92"/>
      <c r="L730" s="93"/>
    </row>
    <row r="731" spans="2:12" x14ac:dyDescent="0.25">
      <c r="B731" s="90" t="str">
        <f>IF(C731="","",+COUNTA($C$7:C731))</f>
        <v/>
      </c>
      <c r="C731" s="94"/>
      <c r="D731" s="94"/>
      <c r="E731" s="94"/>
      <c r="F731" s="94"/>
      <c r="G731" s="91"/>
      <c r="H731" s="91"/>
      <c r="I731" s="91"/>
      <c r="J731" s="92"/>
      <c r="K731" s="92"/>
      <c r="L731" s="93"/>
    </row>
    <row r="732" spans="2:12" x14ac:dyDescent="0.25">
      <c r="B732" s="90" t="str">
        <f>IF(C732="","",+COUNTA($C$7:C732))</f>
        <v/>
      </c>
      <c r="C732" s="94"/>
      <c r="D732" s="94"/>
      <c r="E732" s="94"/>
      <c r="F732" s="94"/>
      <c r="G732" s="91"/>
      <c r="H732" s="91"/>
      <c r="I732" s="91"/>
      <c r="J732" s="92"/>
      <c r="K732" s="92"/>
      <c r="L732" s="93"/>
    </row>
    <row r="733" spans="2:12" x14ac:dyDescent="0.25">
      <c r="B733" s="90" t="str">
        <f>IF(C733="","",+COUNTA($C$7:C733))</f>
        <v/>
      </c>
      <c r="C733" s="94"/>
      <c r="D733" s="94"/>
      <c r="E733" s="94"/>
      <c r="F733" s="94"/>
      <c r="G733" s="91"/>
      <c r="H733" s="91"/>
      <c r="I733" s="91"/>
      <c r="J733" s="92"/>
      <c r="K733" s="92"/>
      <c r="L733" s="93"/>
    </row>
    <row r="734" spans="2:12" x14ac:dyDescent="0.25">
      <c r="B734" s="90" t="str">
        <f>IF(C734="","",+COUNTA($C$7:C734))</f>
        <v/>
      </c>
      <c r="C734" s="94"/>
      <c r="D734" s="94"/>
      <c r="E734" s="94"/>
      <c r="F734" s="94"/>
      <c r="G734" s="91"/>
      <c r="H734" s="91"/>
      <c r="I734" s="91"/>
      <c r="J734" s="92"/>
      <c r="K734" s="92"/>
      <c r="L734" s="93"/>
    </row>
    <row r="735" spans="2:12" x14ac:dyDescent="0.25">
      <c r="B735" s="90" t="str">
        <f>IF(C735="","",+COUNTA($C$7:C735))</f>
        <v/>
      </c>
      <c r="C735" s="94"/>
      <c r="D735" s="94"/>
      <c r="E735" s="94"/>
      <c r="F735" s="94"/>
      <c r="G735" s="91"/>
      <c r="H735" s="91"/>
      <c r="I735" s="91"/>
      <c r="J735" s="92"/>
      <c r="K735" s="92"/>
      <c r="L735" s="93"/>
    </row>
    <row r="736" spans="2:12" x14ac:dyDescent="0.25">
      <c r="B736" s="90" t="str">
        <f>IF(C736="","",+COUNTA($C$7:C736))</f>
        <v/>
      </c>
      <c r="C736" s="94"/>
      <c r="D736" s="94"/>
      <c r="E736" s="94"/>
      <c r="F736" s="94"/>
      <c r="G736" s="91"/>
      <c r="H736" s="91"/>
      <c r="I736" s="91"/>
      <c r="J736" s="92"/>
      <c r="K736" s="92"/>
      <c r="L736" s="93"/>
    </row>
    <row r="737" spans="2:12" x14ac:dyDescent="0.25">
      <c r="B737" s="90" t="str">
        <f>IF(C737="","",+COUNTA($C$7:C737))</f>
        <v/>
      </c>
      <c r="C737" s="94"/>
      <c r="D737" s="94"/>
      <c r="E737" s="94"/>
      <c r="F737" s="94"/>
      <c r="G737" s="91"/>
      <c r="H737" s="91"/>
      <c r="I737" s="91"/>
      <c r="J737" s="92"/>
      <c r="K737" s="92"/>
      <c r="L737" s="93"/>
    </row>
    <row r="738" spans="2:12" x14ac:dyDescent="0.25">
      <c r="B738" s="90" t="str">
        <f>IF(C738="","",+COUNTA($C$7:C738))</f>
        <v/>
      </c>
      <c r="C738" s="94"/>
      <c r="D738" s="94"/>
      <c r="E738" s="94"/>
      <c r="F738" s="94"/>
      <c r="G738" s="91"/>
      <c r="H738" s="91"/>
      <c r="I738" s="91"/>
      <c r="J738" s="92"/>
      <c r="K738" s="92"/>
      <c r="L738" s="93"/>
    </row>
    <row r="739" spans="2:12" x14ac:dyDescent="0.25">
      <c r="B739" s="90" t="str">
        <f>IF(C739="","",+COUNTA($C$7:C739))</f>
        <v/>
      </c>
      <c r="C739" s="94"/>
      <c r="D739" s="94"/>
      <c r="E739" s="94"/>
      <c r="F739" s="94"/>
      <c r="G739" s="91"/>
      <c r="H739" s="91"/>
      <c r="I739" s="91"/>
      <c r="J739" s="92"/>
      <c r="K739" s="92"/>
      <c r="L739" s="93"/>
    </row>
    <row r="740" spans="2:12" x14ac:dyDescent="0.25">
      <c r="B740" s="90" t="str">
        <f>IF(C740="","",+COUNTA($C$7:C740))</f>
        <v/>
      </c>
      <c r="C740" s="94"/>
      <c r="D740" s="94"/>
      <c r="E740" s="94"/>
      <c r="F740" s="94"/>
      <c r="G740" s="91"/>
      <c r="H740" s="91"/>
      <c r="I740" s="91"/>
      <c r="J740" s="92"/>
      <c r="K740" s="92"/>
      <c r="L740" s="93"/>
    </row>
    <row r="741" spans="2:12" x14ac:dyDescent="0.25">
      <c r="B741" s="90" t="str">
        <f>IF(C741="","",+COUNTA($C$7:C741))</f>
        <v/>
      </c>
      <c r="C741" s="94"/>
      <c r="D741" s="94"/>
      <c r="E741" s="94"/>
      <c r="F741" s="94"/>
      <c r="G741" s="91"/>
      <c r="H741" s="91"/>
      <c r="I741" s="91"/>
      <c r="J741" s="92"/>
      <c r="K741" s="92"/>
      <c r="L741" s="93"/>
    </row>
    <row r="742" spans="2:12" x14ac:dyDescent="0.25">
      <c r="B742" s="90" t="str">
        <f>IF(C742="","",+COUNTA($C$7:C742))</f>
        <v/>
      </c>
      <c r="C742" s="94"/>
      <c r="D742" s="94"/>
      <c r="E742" s="94"/>
      <c r="F742" s="94"/>
      <c r="G742" s="91"/>
      <c r="H742" s="91"/>
      <c r="I742" s="91"/>
      <c r="J742" s="92"/>
      <c r="K742" s="92"/>
      <c r="L742" s="93"/>
    </row>
    <row r="743" spans="2:12" x14ac:dyDescent="0.25">
      <c r="B743" s="90" t="str">
        <f>IF(C743="","",+COUNTA($C$7:C743))</f>
        <v/>
      </c>
      <c r="C743" s="94"/>
      <c r="D743" s="94"/>
      <c r="E743" s="94"/>
      <c r="F743" s="94"/>
      <c r="G743" s="91"/>
      <c r="H743" s="91"/>
      <c r="I743" s="91"/>
      <c r="J743" s="92"/>
      <c r="K743" s="92"/>
      <c r="L743" s="93"/>
    </row>
    <row r="744" spans="2:12" x14ac:dyDescent="0.25">
      <c r="B744" s="90" t="str">
        <f>IF(C744="","",+COUNTA($C$7:C744))</f>
        <v/>
      </c>
      <c r="C744" s="94"/>
      <c r="D744" s="94"/>
      <c r="E744" s="94"/>
      <c r="F744" s="94"/>
      <c r="G744" s="91"/>
      <c r="H744" s="91"/>
      <c r="I744" s="91"/>
      <c r="J744" s="92"/>
      <c r="K744" s="92"/>
      <c r="L744" s="93"/>
    </row>
    <row r="745" spans="2:12" x14ac:dyDescent="0.25">
      <c r="B745" s="90" t="str">
        <f>IF(C745="","",+COUNTA($C$7:C745))</f>
        <v/>
      </c>
      <c r="C745" s="94"/>
      <c r="D745" s="94"/>
      <c r="E745" s="94"/>
      <c r="F745" s="94"/>
      <c r="G745" s="91"/>
      <c r="H745" s="91"/>
      <c r="I745" s="91"/>
      <c r="J745" s="92"/>
      <c r="K745" s="92"/>
      <c r="L745" s="93"/>
    </row>
    <row r="746" spans="2:12" x14ac:dyDescent="0.25">
      <c r="B746" s="90" t="str">
        <f>IF(C746="","",+COUNTA($C$7:C746))</f>
        <v/>
      </c>
      <c r="C746" s="94"/>
      <c r="D746" s="94"/>
      <c r="E746" s="94"/>
      <c r="F746" s="94"/>
      <c r="G746" s="91"/>
      <c r="H746" s="91"/>
      <c r="I746" s="91"/>
      <c r="J746" s="92"/>
      <c r="K746" s="92"/>
      <c r="L746" s="93"/>
    </row>
    <row r="747" spans="2:12" x14ac:dyDescent="0.25">
      <c r="B747" s="90" t="str">
        <f>IF(C747="","",+COUNTA($C$7:C747))</f>
        <v/>
      </c>
      <c r="C747" s="94"/>
      <c r="D747" s="94"/>
      <c r="E747" s="94"/>
      <c r="F747" s="94"/>
      <c r="G747" s="91"/>
      <c r="H747" s="91"/>
      <c r="I747" s="91"/>
      <c r="J747" s="92"/>
      <c r="K747" s="92"/>
      <c r="L747" s="93"/>
    </row>
    <row r="748" spans="2:12" x14ac:dyDescent="0.25">
      <c r="B748" s="90" t="str">
        <f>IF(C748="","",+COUNTA($C$7:C748))</f>
        <v/>
      </c>
      <c r="C748" s="94"/>
      <c r="D748" s="94"/>
      <c r="E748" s="94"/>
      <c r="F748" s="94"/>
      <c r="G748" s="91"/>
      <c r="H748" s="91"/>
      <c r="I748" s="91"/>
      <c r="J748" s="92"/>
      <c r="K748" s="92"/>
      <c r="L748" s="93"/>
    </row>
    <row r="749" spans="2:12" x14ac:dyDescent="0.25">
      <c r="B749" s="90" t="str">
        <f>IF(C749="","",+COUNTA($C$7:C749))</f>
        <v/>
      </c>
      <c r="C749" s="94"/>
      <c r="D749" s="94"/>
      <c r="E749" s="94"/>
      <c r="F749" s="94"/>
      <c r="G749" s="91"/>
      <c r="H749" s="91"/>
      <c r="I749" s="91"/>
      <c r="J749" s="92"/>
      <c r="K749" s="92"/>
      <c r="L749" s="93"/>
    </row>
    <row r="750" spans="2:12" x14ac:dyDescent="0.25">
      <c r="B750" s="90" t="str">
        <f>IF(C750="","",+COUNTA($C$7:C750))</f>
        <v/>
      </c>
      <c r="C750" s="94"/>
      <c r="D750" s="94"/>
      <c r="E750" s="94"/>
      <c r="F750" s="94"/>
      <c r="G750" s="91"/>
      <c r="H750" s="91"/>
      <c r="I750" s="91"/>
      <c r="J750" s="92"/>
      <c r="K750" s="92"/>
      <c r="L750" s="93"/>
    </row>
    <row r="751" spans="2:12" x14ac:dyDescent="0.25">
      <c r="B751" s="90" t="str">
        <f>IF(C751="","",+COUNTA($C$7:C751))</f>
        <v/>
      </c>
      <c r="C751" s="94"/>
      <c r="D751" s="94"/>
      <c r="E751" s="94"/>
      <c r="F751" s="94"/>
      <c r="G751" s="91"/>
      <c r="H751" s="91"/>
      <c r="I751" s="91"/>
      <c r="J751" s="92"/>
      <c r="K751" s="92"/>
      <c r="L751" s="93"/>
    </row>
    <row r="752" spans="2:12" x14ac:dyDescent="0.25">
      <c r="B752" s="90" t="str">
        <f>IF(C752="","",+COUNTA($C$7:C752))</f>
        <v/>
      </c>
      <c r="C752" s="94"/>
      <c r="D752" s="94"/>
      <c r="E752" s="94"/>
      <c r="F752" s="94"/>
      <c r="G752" s="91"/>
      <c r="H752" s="91"/>
      <c r="I752" s="91"/>
      <c r="J752" s="92"/>
      <c r="K752" s="92"/>
      <c r="L752" s="93"/>
    </row>
    <row r="753" spans="2:12" x14ac:dyDescent="0.25">
      <c r="B753" s="90" t="str">
        <f>IF(C753="","",+COUNTA($C$7:C753))</f>
        <v/>
      </c>
      <c r="C753" s="94"/>
      <c r="D753" s="94"/>
      <c r="E753" s="94"/>
      <c r="F753" s="94"/>
      <c r="G753" s="91"/>
      <c r="H753" s="91"/>
      <c r="I753" s="91"/>
      <c r="J753" s="92"/>
      <c r="K753" s="92"/>
      <c r="L753" s="93"/>
    </row>
    <row r="754" spans="2:12" x14ac:dyDescent="0.25">
      <c r="B754" s="90" t="str">
        <f>IF(C754="","",+COUNTA($C$7:C754))</f>
        <v/>
      </c>
      <c r="C754" s="94"/>
      <c r="D754" s="94"/>
      <c r="E754" s="94"/>
      <c r="F754" s="94"/>
      <c r="G754" s="91"/>
      <c r="H754" s="91"/>
      <c r="I754" s="91"/>
      <c r="J754" s="92"/>
      <c r="K754" s="92"/>
      <c r="L754" s="93"/>
    </row>
    <row r="755" spans="2:12" x14ac:dyDescent="0.25">
      <c r="B755" s="90" t="str">
        <f>IF(C755="","",+COUNTA($C$7:C755))</f>
        <v/>
      </c>
      <c r="C755" s="94"/>
      <c r="D755" s="94"/>
      <c r="E755" s="94"/>
      <c r="F755" s="94"/>
      <c r="G755" s="91"/>
      <c r="H755" s="91"/>
      <c r="I755" s="91"/>
      <c r="J755" s="92"/>
      <c r="K755" s="92"/>
      <c r="L755" s="93"/>
    </row>
    <row r="756" spans="2:12" x14ac:dyDescent="0.25">
      <c r="B756" s="90" t="str">
        <f>IF(C756="","",+COUNTA($C$7:C756))</f>
        <v/>
      </c>
      <c r="C756" s="94"/>
      <c r="D756" s="94"/>
      <c r="E756" s="94"/>
      <c r="F756" s="94"/>
      <c r="G756" s="91"/>
      <c r="H756" s="91"/>
      <c r="I756" s="91"/>
      <c r="J756" s="92"/>
      <c r="K756" s="92"/>
      <c r="L756" s="93"/>
    </row>
    <row r="757" spans="2:12" x14ac:dyDescent="0.25">
      <c r="B757" s="90" t="str">
        <f>IF(C757="","",+COUNTA($C$7:C757))</f>
        <v/>
      </c>
      <c r="C757" s="94"/>
      <c r="D757" s="94"/>
      <c r="E757" s="94"/>
      <c r="F757" s="94"/>
      <c r="G757" s="91"/>
      <c r="H757" s="91"/>
      <c r="I757" s="91"/>
      <c r="J757" s="92"/>
      <c r="K757" s="92"/>
      <c r="L757" s="93"/>
    </row>
    <row r="758" spans="2:12" x14ac:dyDescent="0.25">
      <c r="B758" s="90" t="str">
        <f>IF(C758="","",+COUNTA($C$7:C758))</f>
        <v/>
      </c>
      <c r="C758" s="94"/>
      <c r="D758" s="94"/>
      <c r="E758" s="94"/>
      <c r="F758" s="94"/>
      <c r="G758" s="91"/>
      <c r="H758" s="91"/>
      <c r="I758" s="91"/>
      <c r="J758" s="92"/>
      <c r="K758" s="92"/>
      <c r="L758" s="93"/>
    </row>
    <row r="759" spans="2:12" x14ac:dyDescent="0.25">
      <c r="B759" s="90" t="str">
        <f>IF(C759="","",+COUNTA($C$7:C759))</f>
        <v/>
      </c>
      <c r="C759" s="94"/>
      <c r="D759" s="94"/>
      <c r="E759" s="94"/>
      <c r="F759" s="94"/>
      <c r="G759" s="91"/>
      <c r="H759" s="91"/>
      <c r="I759" s="91"/>
      <c r="J759" s="92"/>
      <c r="K759" s="92"/>
      <c r="L759" s="93"/>
    </row>
    <row r="760" spans="2:12" x14ac:dyDescent="0.25">
      <c r="B760" s="90" t="str">
        <f>IF(C760="","",+COUNTA($C$7:C760))</f>
        <v/>
      </c>
      <c r="C760" s="94"/>
      <c r="D760" s="94"/>
      <c r="E760" s="94"/>
      <c r="F760" s="94"/>
      <c r="G760" s="91"/>
      <c r="H760" s="91"/>
      <c r="I760" s="91"/>
      <c r="J760" s="92"/>
      <c r="K760" s="92"/>
      <c r="L760" s="93"/>
    </row>
    <row r="761" spans="2:12" x14ac:dyDescent="0.25">
      <c r="B761" s="90" t="str">
        <f>IF(C761="","",+COUNTA($C$7:C761))</f>
        <v/>
      </c>
      <c r="C761" s="94"/>
      <c r="D761" s="94"/>
      <c r="E761" s="94"/>
      <c r="F761" s="94"/>
      <c r="G761" s="91"/>
      <c r="H761" s="91"/>
      <c r="I761" s="91"/>
      <c r="J761" s="92"/>
      <c r="K761" s="92"/>
      <c r="L761" s="93"/>
    </row>
    <row r="762" spans="2:12" x14ac:dyDescent="0.25">
      <c r="B762" s="90" t="str">
        <f>IF(C762="","",+COUNTA($C$7:C762))</f>
        <v/>
      </c>
      <c r="C762" s="94"/>
      <c r="D762" s="94"/>
      <c r="E762" s="94"/>
      <c r="F762" s="94"/>
      <c r="G762" s="91"/>
      <c r="H762" s="91"/>
      <c r="I762" s="91"/>
      <c r="J762" s="92"/>
      <c r="K762" s="92"/>
      <c r="L762" s="93"/>
    </row>
    <row r="763" spans="2:12" x14ac:dyDescent="0.25">
      <c r="B763" s="90" t="str">
        <f>IF(C763="","",+COUNTA($C$7:C763))</f>
        <v/>
      </c>
      <c r="C763" s="94"/>
      <c r="D763" s="94"/>
      <c r="E763" s="94"/>
      <c r="F763" s="94"/>
      <c r="G763" s="91"/>
      <c r="H763" s="91"/>
      <c r="I763" s="91"/>
      <c r="J763" s="92"/>
      <c r="K763" s="92"/>
      <c r="L763" s="93"/>
    </row>
    <row r="764" spans="2:12" x14ac:dyDescent="0.25">
      <c r="B764" s="90" t="str">
        <f>IF(C764="","",+COUNTA($C$7:C764))</f>
        <v/>
      </c>
      <c r="C764" s="94"/>
      <c r="D764" s="94"/>
      <c r="E764" s="94"/>
      <c r="F764" s="94"/>
      <c r="G764" s="91"/>
      <c r="H764" s="91"/>
      <c r="I764" s="91"/>
      <c r="J764" s="92"/>
      <c r="K764" s="92"/>
      <c r="L764" s="93"/>
    </row>
    <row r="765" spans="2:12" x14ac:dyDescent="0.25">
      <c r="B765" s="90" t="str">
        <f>IF(C765="","",+COUNTA($C$7:C765))</f>
        <v/>
      </c>
      <c r="C765" s="94"/>
      <c r="D765" s="94"/>
      <c r="E765" s="94"/>
      <c r="F765" s="94"/>
      <c r="G765" s="91"/>
      <c r="H765" s="91"/>
      <c r="I765" s="91"/>
      <c r="J765" s="92"/>
      <c r="K765" s="92"/>
      <c r="L765" s="93"/>
    </row>
    <row r="766" spans="2:12" x14ac:dyDescent="0.25">
      <c r="B766" s="90" t="str">
        <f>IF(C766="","",+COUNTA($C$7:C766))</f>
        <v/>
      </c>
      <c r="C766" s="94"/>
      <c r="D766" s="94"/>
      <c r="E766" s="94"/>
      <c r="F766" s="94"/>
      <c r="G766" s="91"/>
      <c r="H766" s="91"/>
      <c r="I766" s="91"/>
      <c r="J766" s="92"/>
      <c r="K766" s="92"/>
      <c r="L766" s="93"/>
    </row>
    <row r="767" spans="2:12" x14ac:dyDescent="0.25">
      <c r="B767" s="90" t="str">
        <f>IF(C767="","",+COUNTA($C$7:C767))</f>
        <v/>
      </c>
      <c r="C767" s="94"/>
      <c r="D767" s="94"/>
      <c r="E767" s="94"/>
      <c r="F767" s="94"/>
      <c r="G767" s="91"/>
      <c r="H767" s="91"/>
      <c r="I767" s="91"/>
      <c r="J767" s="92"/>
      <c r="K767" s="92"/>
      <c r="L767" s="93"/>
    </row>
    <row r="768" spans="2:12" x14ac:dyDescent="0.25">
      <c r="B768" s="90" t="str">
        <f>IF(C768="","",+COUNTA($C$7:C768))</f>
        <v/>
      </c>
      <c r="C768" s="94"/>
      <c r="D768" s="94"/>
      <c r="E768" s="94"/>
      <c r="F768" s="94"/>
      <c r="G768" s="91"/>
      <c r="H768" s="91"/>
      <c r="I768" s="91"/>
      <c r="J768" s="92"/>
      <c r="K768" s="92"/>
      <c r="L768" s="93"/>
    </row>
    <row r="769" spans="2:12" x14ac:dyDescent="0.25">
      <c r="B769" s="90" t="str">
        <f>IF(C769="","",+COUNTA($C$7:C769))</f>
        <v/>
      </c>
      <c r="C769" s="94"/>
      <c r="D769" s="94"/>
      <c r="E769" s="94"/>
      <c r="F769" s="94"/>
      <c r="G769" s="91"/>
      <c r="H769" s="91"/>
      <c r="I769" s="91"/>
      <c r="J769" s="92"/>
      <c r="K769" s="92"/>
      <c r="L769" s="93"/>
    </row>
    <row r="770" spans="2:12" x14ac:dyDescent="0.25">
      <c r="B770" s="90" t="str">
        <f>IF(C770="","",+COUNTA($C$7:C770))</f>
        <v/>
      </c>
      <c r="C770" s="94"/>
      <c r="D770" s="94"/>
      <c r="E770" s="94"/>
      <c r="F770" s="94"/>
      <c r="G770" s="91"/>
      <c r="H770" s="91"/>
      <c r="I770" s="91"/>
      <c r="J770" s="92"/>
      <c r="K770" s="92"/>
      <c r="L770" s="93"/>
    </row>
    <row r="771" spans="2:12" x14ac:dyDescent="0.25">
      <c r="B771" s="90" t="str">
        <f>IF(C771="","",+COUNTA($C$7:C771))</f>
        <v/>
      </c>
      <c r="C771" s="94"/>
      <c r="D771" s="94"/>
      <c r="E771" s="94"/>
      <c r="F771" s="94"/>
      <c r="G771" s="91"/>
      <c r="H771" s="91"/>
      <c r="I771" s="91"/>
      <c r="J771" s="92"/>
      <c r="K771" s="92"/>
      <c r="L771" s="93"/>
    </row>
    <row r="772" spans="2:12" x14ac:dyDescent="0.25">
      <c r="B772" s="90" t="str">
        <f>IF(C772="","",+COUNTA($C$7:C772))</f>
        <v/>
      </c>
      <c r="C772" s="94"/>
      <c r="D772" s="94"/>
      <c r="E772" s="94"/>
      <c r="F772" s="94"/>
      <c r="G772" s="91"/>
      <c r="H772" s="91"/>
      <c r="I772" s="91"/>
      <c r="J772" s="92"/>
      <c r="K772" s="92"/>
      <c r="L772" s="93"/>
    </row>
    <row r="773" spans="2:12" x14ac:dyDescent="0.25">
      <c r="B773" s="90" t="str">
        <f>IF(C773="","",+COUNTA($C$7:C773))</f>
        <v/>
      </c>
      <c r="C773" s="94"/>
      <c r="D773" s="94"/>
      <c r="E773" s="94"/>
      <c r="F773" s="94"/>
      <c r="G773" s="91"/>
      <c r="H773" s="91"/>
      <c r="I773" s="91"/>
      <c r="J773" s="92"/>
      <c r="K773" s="92"/>
      <c r="L773" s="93"/>
    </row>
    <row r="774" spans="2:12" x14ac:dyDescent="0.25">
      <c r="B774" s="90" t="str">
        <f>IF(C774="","",+COUNTA($C$7:C774))</f>
        <v/>
      </c>
      <c r="C774" s="94"/>
      <c r="D774" s="94"/>
      <c r="E774" s="94"/>
      <c r="F774" s="94"/>
      <c r="G774" s="91"/>
      <c r="H774" s="91"/>
      <c r="I774" s="91"/>
      <c r="J774" s="92"/>
      <c r="K774" s="92"/>
      <c r="L774" s="93"/>
    </row>
    <row r="775" spans="2:12" x14ac:dyDescent="0.25">
      <c r="B775" s="90" t="str">
        <f>IF(C775="","",+COUNTA($C$7:C775))</f>
        <v/>
      </c>
      <c r="C775" s="94"/>
      <c r="D775" s="94"/>
      <c r="E775" s="94"/>
      <c r="F775" s="94"/>
      <c r="G775" s="91"/>
      <c r="H775" s="91"/>
      <c r="I775" s="91"/>
      <c r="J775" s="92"/>
      <c r="K775" s="92"/>
      <c r="L775" s="93"/>
    </row>
    <row r="776" spans="2:12" x14ac:dyDescent="0.25">
      <c r="B776" s="90" t="str">
        <f>IF(C776="","",+COUNTA($C$7:C776))</f>
        <v/>
      </c>
      <c r="C776" s="94"/>
      <c r="D776" s="94"/>
      <c r="E776" s="94"/>
      <c r="F776" s="94"/>
      <c r="G776" s="91"/>
      <c r="H776" s="91"/>
      <c r="I776" s="91"/>
      <c r="J776" s="92"/>
      <c r="K776" s="92"/>
      <c r="L776" s="93"/>
    </row>
    <row r="777" spans="2:12" x14ac:dyDescent="0.25">
      <c r="B777" s="90" t="str">
        <f>IF(C777="","",+COUNTA($C$7:C777))</f>
        <v/>
      </c>
      <c r="C777" s="94"/>
      <c r="D777" s="94"/>
      <c r="E777" s="94"/>
      <c r="F777" s="94"/>
      <c r="G777" s="91"/>
      <c r="H777" s="91"/>
      <c r="I777" s="91"/>
      <c r="J777" s="92"/>
      <c r="K777" s="92"/>
      <c r="L777" s="93"/>
    </row>
    <row r="778" spans="2:12" x14ac:dyDescent="0.25">
      <c r="B778" s="90" t="str">
        <f>IF(C778="","",+COUNTA($C$7:C778))</f>
        <v/>
      </c>
      <c r="C778" s="94"/>
      <c r="D778" s="94"/>
      <c r="E778" s="94"/>
      <c r="F778" s="94"/>
      <c r="G778" s="91"/>
      <c r="H778" s="91"/>
      <c r="I778" s="91"/>
      <c r="J778" s="92"/>
      <c r="K778" s="92"/>
      <c r="L778" s="93"/>
    </row>
    <row r="779" spans="2:12" x14ac:dyDescent="0.25">
      <c r="B779" s="90" t="str">
        <f>IF(C779="","",+COUNTA($C$7:C779))</f>
        <v/>
      </c>
      <c r="C779" s="94"/>
      <c r="D779" s="94"/>
      <c r="E779" s="94"/>
      <c r="F779" s="94"/>
      <c r="G779" s="91"/>
      <c r="H779" s="91"/>
      <c r="I779" s="91"/>
      <c r="J779" s="92"/>
      <c r="K779" s="92"/>
      <c r="L779" s="93"/>
    </row>
    <row r="780" spans="2:12" x14ac:dyDescent="0.25">
      <c r="B780" s="90" t="str">
        <f>IF(C780="","",+COUNTA($C$7:C780))</f>
        <v/>
      </c>
      <c r="C780" s="94"/>
      <c r="D780" s="94"/>
      <c r="E780" s="94"/>
      <c r="F780" s="94"/>
      <c r="G780" s="91"/>
      <c r="H780" s="91"/>
      <c r="I780" s="91"/>
      <c r="J780" s="92"/>
      <c r="K780" s="92"/>
      <c r="L780" s="93"/>
    </row>
    <row r="781" spans="2:12" x14ac:dyDescent="0.25">
      <c r="B781" s="90" t="str">
        <f>IF(C781="","",+COUNTA($C$7:C781))</f>
        <v/>
      </c>
      <c r="C781" s="94"/>
      <c r="D781" s="94"/>
      <c r="E781" s="94"/>
      <c r="F781" s="94"/>
      <c r="G781" s="91"/>
      <c r="H781" s="91"/>
      <c r="I781" s="91"/>
      <c r="J781" s="92"/>
      <c r="K781" s="92"/>
      <c r="L781" s="93"/>
    </row>
    <row r="782" spans="2:12" x14ac:dyDescent="0.25">
      <c r="B782" s="90" t="str">
        <f>IF(C782="","",+COUNTA($C$7:C782))</f>
        <v/>
      </c>
      <c r="C782" s="94"/>
      <c r="D782" s="94"/>
      <c r="E782" s="94"/>
      <c r="F782" s="94"/>
      <c r="G782" s="91"/>
      <c r="H782" s="91"/>
      <c r="I782" s="91"/>
      <c r="J782" s="92"/>
      <c r="K782" s="92"/>
      <c r="L782" s="93"/>
    </row>
    <row r="783" spans="2:12" x14ac:dyDescent="0.25">
      <c r="B783" s="90" t="str">
        <f>IF(C783="","",+COUNTA($C$7:C783))</f>
        <v/>
      </c>
      <c r="C783" s="94"/>
      <c r="D783" s="94"/>
      <c r="E783" s="94"/>
      <c r="F783" s="94"/>
      <c r="G783" s="91"/>
      <c r="H783" s="91"/>
      <c r="I783" s="91"/>
      <c r="J783" s="92"/>
      <c r="K783" s="92"/>
      <c r="L783" s="93"/>
    </row>
    <row r="784" spans="2:12" x14ac:dyDescent="0.25">
      <c r="B784" s="90" t="str">
        <f>IF(C784="","",+COUNTA($C$7:C784))</f>
        <v/>
      </c>
      <c r="C784" s="94"/>
      <c r="D784" s="94"/>
      <c r="E784" s="94"/>
      <c r="F784" s="94"/>
      <c r="G784" s="91"/>
      <c r="H784" s="91"/>
      <c r="I784" s="91"/>
      <c r="J784" s="92"/>
      <c r="K784" s="92"/>
      <c r="L784" s="93"/>
    </row>
    <row r="785" spans="2:12" x14ac:dyDescent="0.25">
      <c r="B785" s="90" t="str">
        <f>IF(C785="","",+COUNTA($C$7:C785))</f>
        <v/>
      </c>
      <c r="C785" s="94"/>
      <c r="D785" s="94"/>
      <c r="E785" s="94"/>
      <c r="F785" s="94"/>
      <c r="G785" s="91"/>
      <c r="H785" s="91"/>
      <c r="I785" s="91"/>
      <c r="J785" s="92"/>
      <c r="K785" s="92"/>
      <c r="L785" s="93"/>
    </row>
    <row r="786" spans="2:12" x14ac:dyDescent="0.25">
      <c r="B786" s="90" t="str">
        <f>IF(C786="","",+COUNTA($C$7:C786))</f>
        <v/>
      </c>
      <c r="C786" s="94"/>
      <c r="D786" s="94"/>
      <c r="E786" s="94"/>
      <c r="F786" s="94"/>
      <c r="G786" s="91"/>
      <c r="H786" s="91"/>
      <c r="I786" s="91"/>
      <c r="J786" s="92"/>
      <c r="K786" s="92"/>
      <c r="L786" s="93"/>
    </row>
    <row r="787" spans="2:12" x14ac:dyDescent="0.25">
      <c r="B787" s="90" t="str">
        <f>IF(C787="","",+COUNTA($C$7:C787))</f>
        <v/>
      </c>
      <c r="C787" s="94"/>
      <c r="D787" s="94"/>
      <c r="E787" s="94"/>
      <c r="F787" s="94"/>
      <c r="G787" s="91"/>
      <c r="H787" s="91"/>
      <c r="I787" s="91"/>
      <c r="J787" s="92"/>
      <c r="K787" s="92"/>
      <c r="L787" s="93"/>
    </row>
    <row r="788" spans="2:12" x14ac:dyDescent="0.25">
      <c r="B788" s="90" t="str">
        <f>IF(C788="","",+COUNTA($C$7:C788))</f>
        <v/>
      </c>
      <c r="C788" s="94"/>
      <c r="D788" s="94"/>
      <c r="E788" s="94"/>
      <c r="F788" s="94"/>
      <c r="G788" s="91"/>
      <c r="H788" s="91"/>
      <c r="I788" s="91"/>
      <c r="J788" s="92"/>
      <c r="K788" s="92"/>
      <c r="L788" s="93"/>
    </row>
    <row r="789" spans="2:12" x14ac:dyDescent="0.25">
      <c r="B789" s="90" t="str">
        <f>IF(C789="","",+COUNTA($C$7:C789))</f>
        <v/>
      </c>
      <c r="C789" s="94"/>
      <c r="D789" s="94"/>
      <c r="E789" s="94"/>
      <c r="F789" s="94"/>
      <c r="G789" s="91"/>
      <c r="H789" s="91"/>
      <c r="I789" s="91"/>
      <c r="J789" s="92"/>
      <c r="K789" s="92"/>
      <c r="L789" s="93"/>
    </row>
    <row r="790" spans="2:12" x14ac:dyDescent="0.25">
      <c r="B790" s="90" t="str">
        <f>IF(C790="","",+COUNTA($C$7:C790))</f>
        <v/>
      </c>
      <c r="C790" s="94"/>
      <c r="D790" s="94"/>
      <c r="E790" s="94"/>
      <c r="F790" s="94"/>
      <c r="G790" s="91"/>
      <c r="H790" s="91"/>
      <c r="I790" s="91"/>
      <c r="J790" s="92"/>
      <c r="K790" s="92"/>
      <c r="L790" s="93"/>
    </row>
    <row r="791" spans="2:12" x14ac:dyDescent="0.25">
      <c r="B791" s="90" t="str">
        <f>IF(C791="","",+COUNTA($C$7:C791))</f>
        <v/>
      </c>
      <c r="C791" s="94"/>
      <c r="D791" s="94"/>
      <c r="E791" s="94"/>
      <c r="F791" s="94"/>
      <c r="G791" s="91"/>
      <c r="H791" s="91"/>
      <c r="I791" s="91"/>
      <c r="J791" s="92"/>
      <c r="K791" s="92"/>
      <c r="L791" s="93"/>
    </row>
    <row r="792" spans="2:12" x14ac:dyDescent="0.25">
      <c r="B792" s="90" t="str">
        <f>IF(C792="","",+COUNTA($C$7:C792))</f>
        <v/>
      </c>
      <c r="C792" s="94"/>
      <c r="D792" s="94"/>
      <c r="E792" s="94"/>
      <c r="F792" s="94"/>
      <c r="G792" s="91"/>
      <c r="H792" s="91"/>
      <c r="I792" s="91"/>
      <c r="J792" s="92"/>
      <c r="K792" s="92"/>
      <c r="L792" s="93"/>
    </row>
    <row r="793" spans="2:12" x14ac:dyDescent="0.25">
      <c r="B793" s="90" t="str">
        <f>IF(C793="","",+COUNTA($C$7:C793))</f>
        <v/>
      </c>
      <c r="C793" s="94"/>
      <c r="D793" s="94"/>
      <c r="E793" s="94"/>
      <c r="F793" s="94"/>
      <c r="G793" s="91"/>
      <c r="H793" s="91"/>
      <c r="I793" s="91"/>
      <c r="J793" s="92"/>
      <c r="K793" s="92"/>
      <c r="L793" s="93"/>
    </row>
    <row r="794" spans="2:12" x14ac:dyDescent="0.25">
      <c r="B794" s="90" t="str">
        <f>IF(C794="","",+COUNTA($C$7:C794))</f>
        <v/>
      </c>
      <c r="C794" s="94"/>
      <c r="D794" s="94"/>
      <c r="E794" s="94"/>
      <c r="F794" s="94"/>
      <c r="G794" s="91"/>
      <c r="H794" s="91"/>
      <c r="I794" s="91"/>
      <c r="J794" s="92"/>
      <c r="K794" s="92"/>
      <c r="L794" s="93"/>
    </row>
    <row r="795" spans="2:12" x14ac:dyDescent="0.25">
      <c r="B795" s="90" t="str">
        <f>IF(C795="","",+COUNTA($C$7:C795))</f>
        <v/>
      </c>
      <c r="C795" s="94"/>
      <c r="D795" s="94"/>
      <c r="E795" s="94"/>
      <c r="F795" s="94"/>
      <c r="G795" s="91"/>
      <c r="H795" s="91"/>
      <c r="I795" s="91"/>
      <c r="J795" s="92"/>
      <c r="K795" s="92"/>
      <c r="L795" s="93"/>
    </row>
    <row r="796" spans="2:12" x14ac:dyDescent="0.25">
      <c r="B796" s="90" t="str">
        <f>IF(C796="","",+COUNTA($C$7:C796))</f>
        <v/>
      </c>
      <c r="C796" s="94"/>
      <c r="D796" s="94"/>
      <c r="E796" s="94"/>
      <c r="F796" s="94"/>
      <c r="G796" s="91"/>
      <c r="H796" s="91"/>
      <c r="I796" s="91"/>
      <c r="J796" s="92"/>
      <c r="K796" s="92"/>
      <c r="L796" s="93"/>
    </row>
    <row r="797" spans="2:12" x14ac:dyDescent="0.25">
      <c r="B797" s="90" t="str">
        <f>IF(C797="","",+COUNTA($C$7:C797))</f>
        <v/>
      </c>
      <c r="C797" s="94"/>
      <c r="D797" s="94"/>
      <c r="E797" s="94"/>
      <c r="F797" s="94"/>
      <c r="G797" s="91"/>
      <c r="H797" s="91"/>
      <c r="I797" s="91"/>
      <c r="J797" s="92"/>
      <c r="K797" s="92"/>
      <c r="L797" s="93"/>
    </row>
    <row r="798" spans="2:12" x14ac:dyDescent="0.25">
      <c r="B798" s="90" t="str">
        <f>IF(C798="","",+COUNTA($C$7:C798))</f>
        <v/>
      </c>
      <c r="C798" s="94"/>
      <c r="D798" s="94"/>
      <c r="E798" s="94"/>
      <c r="F798" s="94"/>
      <c r="G798" s="91"/>
      <c r="H798" s="91"/>
      <c r="I798" s="91"/>
      <c r="J798" s="92"/>
      <c r="K798" s="92"/>
      <c r="L798" s="93"/>
    </row>
    <row r="799" spans="2:12" x14ac:dyDescent="0.25">
      <c r="B799" s="90" t="str">
        <f>IF(C799="","",+COUNTA($C$7:C799))</f>
        <v/>
      </c>
      <c r="C799" s="94"/>
      <c r="D799" s="94"/>
      <c r="E799" s="94"/>
      <c r="F799" s="94"/>
      <c r="G799" s="91"/>
      <c r="H799" s="91"/>
      <c r="I799" s="91"/>
      <c r="J799" s="92"/>
      <c r="K799" s="92"/>
      <c r="L799" s="93"/>
    </row>
    <row r="800" spans="2:12" x14ac:dyDescent="0.25">
      <c r="B800" s="90" t="str">
        <f>IF(C800="","",+COUNTA($C$7:C800))</f>
        <v/>
      </c>
      <c r="C800" s="94"/>
      <c r="D800" s="94"/>
      <c r="E800" s="94"/>
      <c r="F800" s="94"/>
      <c r="G800" s="91"/>
      <c r="H800" s="91"/>
      <c r="I800" s="91"/>
      <c r="J800" s="92"/>
      <c r="K800" s="92"/>
      <c r="L800" s="93"/>
    </row>
    <row r="801" spans="2:12" x14ac:dyDescent="0.25">
      <c r="B801" s="90" t="str">
        <f>IF(C801="","",+COUNTA($C$7:C801))</f>
        <v/>
      </c>
      <c r="C801" s="94"/>
      <c r="D801" s="94"/>
      <c r="E801" s="94"/>
      <c r="F801" s="94"/>
      <c r="G801" s="91"/>
      <c r="H801" s="91"/>
      <c r="I801" s="91"/>
      <c r="J801" s="92"/>
      <c r="K801" s="92"/>
      <c r="L801" s="93"/>
    </row>
    <row r="802" spans="2:12" x14ac:dyDescent="0.25">
      <c r="B802" s="90" t="str">
        <f>IF(C802="","",+COUNTA($C$7:C802))</f>
        <v/>
      </c>
      <c r="C802" s="94"/>
      <c r="D802" s="94"/>
      <c r="E802" s="94"/>
      <c r="F802" s="94"/>
      <c r="G802" s="91"/>
      <c r="H802" s="91"/>
      <c r="I802" s="91"/>
      <c r="J802" s="92"/>
      <c r="K802" s="92"/>
      <c r="L802" s="93"/>
    </row>
    <row r="803" spans="2:12" x14ac:dyDescent="0.25">
      <c r="B803" s="90" t="str">
        <f>IF(C803="","",+COUNTA($C$7:C803))</f>
        <v/>
      </c>
      <c r="C803" s="94"/>
      <c r="D803" s="94"/>
      <c r="E803" s="94"/>
      <c r="F803" s="94"/>
      <c r="G803" s="91"/>
      <c r="H803" s="91"/>
      <c r="I803" s="91"/>
      <c r="J803" s="92"/>
      <c r="K803" s="92"/>
      <c r="L803" s="93"/>
    </row>
    <row r="804" spans="2:12" x14ac:dyDescent="0.25">
      <c r="B804" s="90" t="str">
        <f>IF(C804="","",+COUNTA($C$7:C804))</f>
        <v/>
      </c>
      <c r="C804" s="94"/>
      <c r="D804" s="94"/>
      <c r="E804" s="94"/>
      <c r="F804" s="94"/>
      <c r="G804" s="91"/>
      <c r="H804" s="91"/>
      <c r="I804" s="91"/>
      <c r="J804" s="92"/>
      <c r="K804" s="92"/>
      <c r="L804" s="93"/>
    </row>
    <row r="805" spans="2:12" x14ac:dyDescent="0.25">
      <c r="B805" s="90" t="str">
        <f>IF(C805="","",+COUNTA($C$7:C805))</f>
        <v/>
      </c>
      <c r="C805" s="94"/>
      <c r="D805" s="94"/>
      <c r="E805" s="94"/>
      <c r="F805" s="94"/>
      <c r="G805" s="91"/>
      <c r="H805" s="91"/>
      <c r="I805" s="91"/>
      <c r="J805" s="92"/>
      <c r="K805" s="92"/>
      <c r="L805" s="93"/>
    </row>
    <row r="806" spans="2:12" x14ac:dyDescent="0.25">
      <c r="B806" s="90" t="str">
        <f>IF(C806="","",+COUNTA($C$7:C806))</f>
        <v/>
      </c>
      <c r="C806" s="94"/>
      <c r="D806" s="94"/>
      <c r="E806" s="94"/>
      <c r="F806" s="94"/>
      <c r="G806" s="91"/>
      <c r="H806" s="91"/>
      <c r="I806" s="91"/>
      <c r="J806" s="92"/>
      <c r="K806" s="92"/>
      <c r="L806" s="93"/>
    </row>
    <row r="807" spans="2:12" x14ac:dyDescent="0.25">
      <c r="B807" s="90" t="str">
        <f>IF(C807="","",+COUNTA($C$7:C807))</f>
        <v/>
      </c>
      <c r="C807" s="94"/>
      <c r="D807" s="94"/>
      <c r="E807" s="94"/>
      <c r="F807" s="94"/>
      <c r="G807" s="91"/>
      <c r="H807" s="91"/>
      <c r="I807" s="91"/>
      <c r="J807" s="92"/>
      <c r="K807" s="92"/>
      <c r="L807" s="93"/>
    </row>
    <row r="808" spans="2:12" x14ac:dyDescent="0.25">
      <c r="B808" s="90" t="str">
        <f>IF(C808="","",+COUNTA($C$7:C808))</f>
        <v/>
      </c>
      <c r="C808" s="94"/>
      <c r="D808" s="94"/>
      <c r="E808" s="94"/>
      <c r="F808" s="94"/>
      <c r="G808" s="91"/>
      <c r="H808" s="91"/>
      <c r="I808" s="91"/>
      <c r="J808" s="92"/>
      <c r="K808" s="92"/>
      <c r="L808" s="93"/>
    </row>
    <row r="809" spans="2:12" x14ac:dyDescent="0.25">
      <c r="B809" s="90" t="str">
        <f>IF(C809="","",+COUNTA($C$7:C809))</f>
        <v/>
      </c>
      <c r="C809" s="94"/>
      <c r="D809" s="94"/>
      <c r="E809" s="94"/>
      <c r="F809" s="94"/>
      <c r="G809" s="91"/>
      <c r="H809" s="91"/>
      <c r="I809" s="91"/>
      <c r="J809" s="92"/>
      <c r="K809" s="92"/>
      <c r="L809" s="93"/>
    </row>
    <row r="810" spans="2:12" x14ac:dyDescent="0.25">
      <c r="B810" s="90" t="str">
        <f>IF(C810="","",+COUNTA($C$7:C810))</f>
        <v/>
      </c>
      <c r="C810" s="94"/>
      <c r="D810" s="94"/>
      <c r="E810" s="94"/>
      <c r="F810" s="94"/>
      <c r="G810" s="91"/>
      <c r="H810" s="91"/>
      <c r="I810" s="91"/>
      <c r="J810" s="92"/>
      <c r="K810" s="92"/>
      <c r="L810" s="93"/>
    </row>
    <row r="811" spans="2:12" x14ac:dyDescent="0.25">
      <c r="B811" s="90" t="str">
        <f>IF(C811="","",+COUNTA($C$7:C811))</f>
        <v/>
      </c>
      <c r="C811" s="94"/>
      <c r="D811" s="94"/>
      <c r="E811" s="94"/>
      <c r="F811" s="94"/>
      <c r="G811" s="91"/>
      <c r="H811" s="91"/>
      <c r="I811" s="91"/>
      <c r="J811" s="92"/>
      <c r="K811" s="92"/>
      <c r="L811" s="93"/>
    </row>
    <row r="812" spans="2:12" x14ac:dyDescent="0.25">
      <c r="B812" s="90" t="str">
        <f>IF(C812="","",+COUNTA($C$7:C812))</f>
        <v/>
      </c>
      <c r="C812" s="94"/>
      <c r="D812" s="94"/>
      <c r="E812" s="94"/>
      <c r="F812" s="94"/>
      <c r="G812" s="91"/>
      <c r="H812" s="91"/>
      <c r="I812" s="91"/>
      <c r="J812" s="92"/>
      <c r="K812" s="92"/>
      <c r="L812" s="93"/>
    </row>
    <row r="813" spans="2:12" x14ac:dyDescent="0.25">
      <c r="B813" s="90" t="str">
        <f>IF(C813="","",+COUNTA($C$7:C813))</f>
        <v/>
      </c>
      <c r="C813" s="94"/>
      <c r="D813" s="94"/>
      <c r="E813" s="94"/>
      <c r="F813" s="94"/>
      <c r="G813" s="91"/>
      <c r="H813" s="91"/>
      <c r="I813" s="91"/>
      <c r="J813" s="92"/>
      <c r="K813" s="92"/>
      <c r="L813" s="93"/>
    </row>
    <row r="814" spans="2:12" x14ac:dyDescent="0.25">
      <c r="B814" s="90" t="str">
        <f>IF(C814="","",+COUNTA($C$7:C814))</f>
        <v/>
      </c>
      <c r="C814" s="94"/>
      <c r="D814" s="94"/>
      <c r="E814" s="94"/>
      <c r="F814" s="94"/>
      <c r="G814" s="91"/>
      <c r="H814" s="91"/>
      <c r="I814" s="91"/>
      <c r="J814" s="92"/>
      <c r="K814" s="92"/>
      <c r="L814" s="93"/>
    </row>
    <row r="815" spans="2:12" x14ac:dyDescent="0.25">
      <c r="B815" s="90" t="str">
        <f>IF(C815="","",+COUNTA($C$7:C815))</f>
        <v/>
      </c>
      <c r="C815" s="94"/>
      <c r="D815" s="94"/>
      <c r="E815" s="94"/>
      <c r="F815" s="94"/>
      <c r="G815" s="91"/>
      <c r="H815" s="91"/>
      <c r="I815" s="91"/>
      <c r="J815" s="92"/>
      <c r="K815" s="92"/>
      <c r="L815" s="93"/>
    </row>
    <row r="816" spans="2:12" x14ac:dyDescent="0.25">
      <c r="B816" s="90" t="str">
        <f>IF(C816="","",+COUNTA($C$7:C816))</f>
        <v/>
      </c>
      <c r="C816" s="94"/>
      <c r="D816" s="94"/>
      <c r="E816" s="94"/>
      <c r="F816" s="94"/>
      <c r="G816" s="91"/>
      <c r="H816" s="91"/>
      <c r="I816" s="91"/>
      <c r="J816" s="92"/>
      <c r="K816" s="92"/>
      <c r="L816" s="93"/>
    </row>
    <row r="817" spans="2:12" x14ac:dyDescent="0.25">
      <c r="B817" s="90" t="str">
        <f>IF(C817="","",+COUNTA($C$7:C817))</f>
        <v/>
      </c>
      <c r="C817" s="94"/>
      <c r="D817" s="94"/>
      <c r="E817" s="94"/>
      <c r="F817" s="94"/>
      <c r="G817" s="91"/>
      <c r="H817" s="91"/>
      <c r="I817" s="91"/>
      <c r="J817" s="92"/>
      <c r="K817" s="92"/>
      <c r="L817" s="93"/>
    </row>
    <row r="818" spans="2:12" x14ac:dyDescent="0.25">
      <c r="B818" s="90" t="str">
        <f>IF(C818="","",+COUNTA($C$7:C818))</f>
        <v/>
      </c>
      <c r="C818" s="94"/>
      <c r="D818" s="94"/>
      <c r="E818" s="94"/>
      <c r="F818" s="94"/>
      <c r="G818" s="91"/>
      <c r="H818" s="91"/>
      <c r="I818" s="91"/>
      <c r="J818" s="92"/>
      <c r="K818" s="92"/>
      <c r="L818" s="93"/>
    </row>
    <row r="819" spans="2:12" x14ac:dyDescent="0.25">
      <c r="B819" s="90" t="str">
        <f>IF(C819="","",+COUNTA($C$7:C819))</f>
        <v/>
      </c>
      <c r="C819" s="94"/>
      <c r="D819" s="94"/>
      <c r="E819" s="94"/>
      <c r="F819" s="94"/>
      <c r="G819" s="91"/>
      <c r="H819" s="91"/>
      <c r="I819" s="91"/>
      <c r="J819" s="92"/>
      <c r="K819" s="92"/>
      <c r="L819" s="93"/>
    </row>
    <row r="820" spans="2:12" x14ac:dyDescent="0.25">
      <c r="B820" s="90" t="str">
        <f>IF(C820="","",+COUNTA($C$7:C820))</f>
        <v/>
      </c>
      <c r="C820" s="94"/>
      <c r="D820" s="94"/>
      <c r="E820" s="94"/>
      <c r="F820" s="94"/>
      <c r="G820" s="91"/>
      <c r="H820" s="91"/>
      <c r="I820" s="91"/>
      <c r="J820" s="92"/>
      <c r="K820" s="92"/>
      <c r="L820" s="93"/>
    </row>
    <row r="821" spans="2:12" x14ac:dyDescent="0.25">
      <c r="B821" s="90" t="str">
        <f>IF(C821="","",+COUNTA($C$7:C821))</f>
        <v/>
      </c>
      <c r="C821" s="94"/>
      <c r="D821" s="94"/>
      <c r="E821" s="94"/>
      <c r="F821" s="94"/>
      <c r="G821" s="91"/>
      <c r="H821" s="91"/>
      <c r="I821" s="91"/>
      <c r="J821" s="92"/>
      <c r="K821" s="92"/>
      <c r="L821" s="93"/>
    </row>
    <row r="822" spans="2:12" x14ac:dyDescent="0.25">
      <c r="B822" s="90" t="str">
        <f>IF(C822="","",+COUNTA($C$7:C822))</f>
        <v/>
      </c>
      <c r="C822" s="94"/>
      <c r="D822" s="94"/>
      <c r="E822" s="94"/>
      <c r="F822" s="94"/>
      <c r="G822" s="91"/>
      <c r="H822" s="91"/>
      <c r="I822" s="91"/>
      <c r="J822" s="92"/>
      <c r="K822" s="92"/>
      <c r="L822" s="93"/>
    </row>
    <row r="823" spans="2:12" x14ac:dyDescent="0.25">
      <c r="B823" s="90" t="str">
        <f>IF(C823="","",+COUNTA($C$7:C823))</f>
        <v/>
      </c>
      <c r="C823" s="94"/>
      <c r="D823" s="94"/>
      <c r="E823" s="94"/>
      <c r="F823" s="94"/>
      <c r="G823" s="91"/>
      <c r="H823" s="91"/>
      <c r="I823" s="91"/>
      <c r="J823" s="92"/>
      <c r="K823" s="92"/>
      <c r="L823" s="93"/>
    </row>
    <row r="824" spans="2:12" x14ac:dyDescent="0.25">
      <c r="B824" s="90" t="str">
        <f>IF(C824="","",+COUNTA($C$7:C824))</f>
        <v/>
      </c>
      <c r="C824" s="94"/>
      <c r="D824" s="94"/>
      <c r="E824" s="94"/>
      <c r="F824" s="94"/>
      <c r="G824" s="91"/>
      <c r="H824" s="91"/>
      <c r="I824" s="91"/>
      <c r="J824" s="92"/>
      <c r="K824" s="92"/>
      <c r="L824" s="93"/>
    </row>
    <row r="825" spans="2:12" x14ac:dyDescent="0.25">
      <c r="B825" s="90" t="str">
        <f>IF(C825="","",+COUNTA($C$7:C825))</f>
        <v/>
      </c>
      <c r="C825" s="94"/>
      <c r="D825" s="94"/>
      <c r="E825" s="94"/>
      <c r="F825" s="94"/>
      <c r="G825" s="91"/>
      <c r="H825" s="91"/>
      <c r="I825" s="91"/>
      <c r="J825" s="92"/>
      <c r="K825" s="92"/>
      <c r="L825" s="93"/>
    </row>
    <row r="826" spans="2:12" x14ac:dyDescent="0.25">
      <c r="B826" s="90" t="str">
        <f>IF(C826="","",+COUNTA($C$7:C826))</f>
        <v/>
      </c>
      <c r="C826" s="94"/>
      <c r="D826" s="94"/>
      <c r="E826" s="94"/>
      <c r="F826" s="94"/>
      <c r="G826" s="91"/>
      <c r="H826" s="91"/>
      <c r="I826" s="91"/>
      <c r="J826" s="92"/>
      <c r="K826" s="92"/>
      <c r="L826" s="93"/>
    </row>
    <row r="827" spans="2:12" x14ac:dyDescent="0.25">
      <c r="B827" s="90" t="str">
        <f>IF(C827="","",+COUNTA($C$7:C827))</f>
        <v/>
      </c>
      <c r="C827" s="94"/>
      <c r="D827" s="94"/>
      <c r="E827" s="94"/>
      <c r="F827" s="94"/>
      <c r="G827" s="91"/>
      <c r="H827" s="91"/>
      <c r="I827" s="91"/>
      <c r="J827" s="92"/>
      <c r="K827" s="92"/>
      <c r="L827" s="93"/>
    </row>
    <row r="828" spans="2:12" x14ac:dyDescent="0.25">
      <c r="B828" s="90" t="str">
        <f>IF(C828="","",+COUNTA($C$7:C828))</f>
        <v/>
      </c>
      <c r="C828" s="94"/>
      <c r="D828" s="94"/>
      <c r="E828" s="94"/>
      <c r="F828" s="94"/>
      <c r="G828" s="91"/>
      <c r="H828" s="91"/>
      <c r="I828" s="91"/>
      <c r="J828" s="92"/>
      <c r="K828" s="92"/>
      <c r="L828" s="93"/>
    </row>
    <row r="829" spans="2:12" x14ac:dyDescent="0.25">
      <c r="B829" s="90" t="str">
        <f>IF(C829="","",+COUNTA($C$7:C829))</f>
        <v/>
      </c>
      <c r="C829" s="94"/>
      <c r="D829" s="94"/>
      <c r="E829" s="94"/>
      <c r="F829" s="94"/>
      <c r="G829" s="91"/>
      <c r="H829" s="91"/>
      <c r="I829" s="91"/>
      <c r="J829" s="92"/>
      <c r="K829" s="92"/>
      <c r="L829" s="93"/>
    </row>
    <row r="830" spans="2:12" x14ac:dyDescent="0.25">
      <c r="B830" s="90" t="str">
        <f>IF(C830="","",+COUNTA($C$7:C830))</f>
        <v/>
      </c>
      <c r="C830" s="94"/>
      <c r="D830" s="94"/>
      <c r="E830" s="94"/>
      <c r="F830" s="94"/>
      <c r="G830" s="91"/>
      <c r="H830" s="91"/>
      <c r="I830" s="91"/>
      <c r="J830" s="92"/>
      <c r="K830" s="92"/>
      <c r="L830" s="93"/>
    </row>
    <row r="831" spans="2:12" x14ac:dyDescent="0.25">
      <c r="B831" s="90" t="str">
        <f>IF(C831="","",+COUNTA($C$7:C831))</f>
        <v/>
      </c>
      <c r="C831" s="94"/>
      <c r="D831" s="94"/>
      <c r="E831" s="94"/>
      <c r="F831" s="94"/>
      <c r="G831" s="91"/>
      <c r="H831" s="91"/>
      <c r="I831" s="91"/>
      <c r="J831" s="92"/>
      <c r="K831" s="92"/>
      <c r="L831" s="93"/>
    </row>
    <row r="832" spans="2:12" x14ac:dyDescent="0.25">
      <c r="B832" s="90" t="str">
        <f>IF(C832="","",+COUNTA($C$7:C832))</f>
        <v/>
      </c>
      <c r="C832" s="94"/>
      <c r="D832" s="94"/>
      <c r="E832" s="94"/>
      <c r="F832" s="94"/>
      <c r="G832" s="91"/>
      <c r="H832" s="91"/>
      <c r="I832" s="91"/>
      <c r="J832" s="92"/>
      <c r="K832" s="92"/>
      <c r="L832" s="93"/>
    </row>
    <row r="833" spans="2:12" x14ac:dyDescent="0.25">
      <c r="B833" s="90" t="str">
        <f>IF(C833="","",+COUNTA($C$7:C833))</f>
        <v/>
      </c>
      <c r="C833" s="94"/>
      <c r="D833" s="94"/>
      <c r="E833" s="94"/>
      <c r="F833" s="94"/>
      <c r="G833" s="91"/>
      <c r="H833" s="91"/>
      <c r="I833" s="91"/>
      <c r="J833" s="92"/>
      <c r="K833" s="92"/>
      <c r="L833" s="93"/>
    </row>
    <row r="834" spans="2:12" x14ac:dyDescent="0.25">
      <c r="B834" s="90" t="str">
        <f>IF(C834="","",+COUNTA($C$7:C834))</f>
        <v/>
      </c>
      <c r="C834" s="94"/>
      <c r="D834" s="94"/>
      <c r="E834" s="94"/>
      <c r="F834" s="94"/>
      <c r="G834" s="91"/>
      <c r="H834" s="91"/>
      <c r="I834" s="91"/>
      <c r="J834" s="92"/>
      <c r="K834" s="92"/>
      <c r="L834" s="93"/>
    </row>
    <row r="835" spans="2:12" x14ac:dyDescent="0.25">
      <c r="B835" s="90" t="str">
        <f>IF(C835="","",+COUNTA($C$7:C835))</f>
        <v/>
      </c>
      <c r="C835" s="94"/>
      <c r="D835" s="94"/>
      <c r="E835" s="94"/>
      <c r="F835" s="94"/>
      <c r="G835" s="91"/>
      <c r="H835" s="91"/>
      <c r="I835" s="91"/>
      <c r="J835" s="92"/>
      <c r="K835" s="92"/>
      <c r="L835" s="93"/>
    </row>
    <row r="836" spans="2:12" x14ac:dyDescent="0.25">
      <c r="B836" s="90" t="str">
        <f>IF(C836="","",+COUNTA($C$7:C836))</f>
        <v/>
      </c>
      <c r="C836" s="94"/>
      <c r="D836" s="94"/>
      <c r="E836" s="94"/>
      <c r="F836" s="94"/>
      <c r="G836" s="91"/>
      <c r="H836" s="91"/>
      <c r="I836" s="91"/>
      <c r="J836" s="92"/>
      <c r="K836" s="92"/>
      <c r="L836" s="93"/>
    </row>
    <row r="837" spans="2:12" x14ac:dyDescent="0.25">
      <c r="B837" s="90" t="str">
        <f>IF(C837="","",+COUNTA($C$7:C837))</f>
        <v/>
      </c>
      <c r="C837" s="94"/>
      <c r="D837" s="94"/>
      <c r="E837" s="94"/>
      <c r="F837" s="94"/>
      <c r="G837" s="91"/>
      <c r="H837" s="91"/>
      <c r="I837" s="91"/>
      <c r="J837" s="92"/>
      <c r="K837" s="92"/>
      <c r="L837" s="93"/>
    </row>
    <row r="838" spans="2:12" x14ac:dyDescent="0.25">
      <c r="B838" s="90" t="str">
        <f>IF(C838="","",+COUNTA($C$7:C838))</f>
        <v/>
      </c>
      <c r="C838" s="94"/>
      <c r="D838" s="94"/>
      <c r="E838" s="94"/>
      <c r="F838" s="94"/>
      <c r="G838" s="91"/>
      <c r="H838" s="91"/>
      <c r="I838" s="91"/>
      <c r="J838" s="92"/>
      <c r="K838" s="92"/>
      <c r="L838" s="93"/>
    </row>
    <row r="839" spans="2:12" x14ac:dyDescent="0.25">
      <c r="B839" s="90" t="str">
        <f>IF(C839="","",+COUNTA($C$7:C839))</f>
        <v/>
      </c>
      <c r="C839" s="94"/>
      <c r="D839" s="94"/>
      <c r="E839" s="94"/>
      <c r="F839" s="94"/>
      <c r="G839" s="91"/>
      <c r="H839" s="91"/>
      <c r="I839" s="91"/>
      <c r="J839" s="92"/>
      <c r="K839" s="92"/>
      <c r="L839" s="93"/>
    </row>
    <row r="840" spans="2:12" x14ac:dyDescent="0.25">
      <c r="B840" s="90" t="str">
        <f>IF(C840="","",+COUNTA($C$7:C840))</f>
        <v/>
      </c>
      <c r="C840" s="94"/>
      <c r="D840" s="94"/>
      <c r="E840" s="94"/>
      <c r="F840" s="94"/>
      <c r="G840" s="91"/>
      <c r="H840" s="91"/>
      <c r="I840" s="91"/>
      <c r="J840" s="92"/>
      <c r="K840" s="92"/>
      <c r="L840" s="93"/>
    </row>
    <row r="841" spans="2:12" x14ac:dyDescent="0.25">
      <c r="B841" s="90" t="str">
        <f>IF(C841="","",+COUNTA($C$7:C841))</f>
        <v/>
      </c>
      <c r="C841" s="94"/>
      <c r="D841" s="94"/>
      <c r="E841" s="94"/>
      <c r="F841" s="94"/>
      <c r="G841" s="91"/>
      <c r="H841" s="91"/>
      <c r="I841" s="91"/>
      <c r="J841" s="92"/>
      <c r="K841" s="92"/>
      <c r="L841" s="93"/>
    </row>
    <row r="842" spans="2:12" x14ac:dyDescent="0.25">
      <c r="B842" s="90" t="str">
        <f>IF(C842="","",+COUNTA($C$7:C842))</f>
        <v/>
      </c>
      <c r="C842" s="94"/>
      <c r="D842" s="94"/>
      <c r="E842" s="94"/>
      <c r="F842" s="94"/>
      <c r="G842" s="91"/>
      <c r="H842" s="91"/>
      <c r="I842" s="91"/>
      <c r="J842" s="92"/>
      <c r="K842" s="92"/>
      <c r="L842" s="93"/>
    </row>
    <row r="843" spans="2:12" x14ac:dyDescent="0.25">
      <c r="B843" s="90" t="str">
        <f>IF(C843="","",+COUNTA($C$7:C843))</f>
        <v/>
      </c>
      <c r="C843" s="94"/>
      <c r="D843" s="94"/>
      <c r="E843" s="94"/>
      <c r="F843" s="94"/>
      <c r="G843" s="91"/>
      <c r="H843" s="91"/>
      <c r="I843" s="91"/>
      <c r="J843" s="92"/>
      <c r="K843" s="92"/>
      <c r="L843" s="93"/>
    </row>
    <row r="844" spans="2:12" x14ac:dyDescent="0.25">
      <c r="B844" s="90" t="str">
        <f>IF(C844="","",+COUNTA($C$7:C844))</f>
        <v/>
      </c>
      <c r="C844" s="94"/>
      <c r="D844" s="94"/>
      <c r="E844" s="94"/>
      <c r="F844" s="94"/>
      <c r="G844" s="91"/>
      <c r="H844" s="91"/>
      <c r="I844" s="91"/>
      <c r="J844" s="92"/>
      <c r="K844" s="92"/>
      <c r="L844" s="93"/>
    </row>
    <row r="845" spans="2:12" x14ac:dyDescent="0.25">
      <c r="B845" s="90" t="str">
        <f>IF(C845="","",+COUNTA($C$7:C845))</f>
        <v/>
      </c>
      <c r="C845" s="94"/>
      <c r="D845" s="94"/>
      <c r="E845" s="94"/>
      <c r="F845" s="94"/>
      <c r="G845" s="91"/>
      <c r="H845" s="91"/>
      <c r="I845" s="91"/>
      <c r="J845" s="92"/>
      <c r="K845" s="92"/>
      <c r="L845" s="93"/>
    </row>
    <row r="846" spans="2:12" x14ac:dyDescent="0.25">
      <c r="B846" s="90" t="str">
        <f>IF(C846="","",+COUNTA($C$7:C846))</f>
        <v/>
      </c>
      <c r="C846" s="94"/>
      <c r="D846" s="94"/>
      <c r="E846" s="94"/>
      <c r="F846" s="94"/>
      <c r="G846" s="91"/>
      <c r="H846" s="91"/>
      <c r="I846" s="91"/>
      <c r="J846" s="92"/>
      <c r="K846" s="92"/>
      <c r="L846" s="93"/>
    </row>
    <row r="847" spans="2:12" x14ac:dyDescent="0.25">
      <c r="B847" s="90" t="str">
        <f>IF(C847="","",+COUNTA($C$7:C847))</f>
        <v/>
      </c>
      <c r="C847" s="94"/>
      <c r="D847" s="94"/>
      <c r="E847" s="94"/>
      <c r="F847" s="94"/>
      <c r="G847" s="91"/>
      <c r="H847" s="91"/>
      <c r="I847" s="91"/>
      <c r="J847" s="92"/>
      <c r="K847" s="92"/>
      <c r="L847" s="93"/>
    </row>
    <row r="848" spans="2:12" x14ac:dyDescent="0.25">
      <c r="B848" s="90" t="str">
        <f>IF(C848="","",+COUNTA($C$7:C848))</f>
        <v/>
      </c>
      <c r="C848" s="94"/>
      <c r="D848" s="94"/>
      <c r="E848" s="94"/>
      <c r="F848" s="94"/>
      <c r="G848" s="91"/>
      <c r="H848" s="91"/>
      <c r="I848" s="91"/>
      <c r="J848" s="92"/>
      <c r="K848" s="92"/>
      <c r="L848" s="93"/>
    </row>
    <row r="849" spans="2:12" x14ac:dyDescent="0.25">
      <c r="B849" s="90" t="str">
        <f>IF(C849="","",+COUNTA($C$7:C849))</f>
        <v/>
      </c>
      <c r="C849" s="94"/>
      <c r="D849" s="94"/>
      <c r="E849" s="94"/>
      <c r="F849" s="94"/>
      <c r="G849" s="91"/>
      <c r="H849" s="91"/>
      <c r="I849" s="91"/>
      <c r="J849" s="92"/>
      <c r="K849" s="92"/>
      <c r="L849" s="93"/>
    </row>
    <row r="850" spans="2:12" x14ac:dyDescent="0.25">
      <c r="B850" s="90" t="str">
        <f>IF(C850="","",+COUNTA($C$7:C850))</f>
        <v/>
      </c>
      <c r="C850" s="94"/>
      <c r="D850" s="94"/>
      <c r="E850" s="94"/>
      <c r="F850" s="94"/>
      <c r="G850" s="91"/>
      <c r="H850" s="91"/>
      <c r="I850" s="91"/>
      <c r="J850" s="92"/>
      <c r="K850" s="92"/>
      <c r="L850" s="93"/>
    </row>
    <row r="851" spans="2:12" x14ac:dyDescent="0.25">
      <c r="B851" s="90" t="str">
        <f>IF(C851="","",+COUNTA($C$7:C851))</f>
        <v/>
      </c>
      <c r="C851" s="94"/>
      <c r="D851" s="94"/>
      <c r="E851" s="94"/>
      <c r="F851" s="94"/>
      <c r="G851" s="91"/>
      <c r="H851" s="91"/>
      <c r="I851" s="91"/>
      <c r="J851" s="92"/>
      <c r="K851" s="92"/>
      <c r="L851" s="93"/>
    </row>
    <row r="852" spans="2:12" x14ac:dyDescent="0.25">
      <c r="B852" s="90" t="str">
        <f>IF(C852="","",+COUNTA($C$7:C852))</f>
        <v/>
      </c>
      <c r="C852" s="94"/>
      <c r="D852" s="94"/>
      <c r="E852" s="94"/>
      <c r="F852" s="94"/>
      <c r="G852" s="91"/>
      <c r="H852" s="91"/>
      <c r="I852" s="91"/>
      <c r="J852" s="92"/>
      <c r="K852" s="92"/>
      <c r="L852" s="93"/>
    </row>
    <row r="853" spans="2:12" x14ac:dyDescent="0.25">
      <c r="B853" s="90" t="str">
        <f>IF(C853="","",+COUNTA($C$7:C853))</f>
        <v/>
      </c>
      <c r="C853" s="94"/>
      <c r="D853" s="94"/>
      <c r="E853" s="94"/>
      <c r="F853" s="94"/>
      <c r="G853" s="91"/>
      <c r="H853" s="91"/>
      <c r="I853" s="91"/>
      <c r="J853" s="92"/>
      <c r="K853" s="92"/>
      <c r="L853" s="93"/>
    </row>
    <row r="854" spans="2:12" x14ac:dyDescent="0.25">
      <c r="B854" s="90" t="str">
        <f>IF(C854="","",+COUNTA($C$7:C854))</f>
        <v/>
      </c>
      <c r="C854" s="94"/>
      <c r="D854" s="94"/>
      <c r="E854" s="94"/>
      <c r="F854" s="94"/>
      <c r="G854" s="91"/>
      <c r="H854" s="91"/>
      <c r="I854" s="91"/>
      <c r="J854" s="92"/>
      <c r="K854" s="92"/>
      <c r="L854" s="93"/>
    </row>
    <row r="855" spans="2:12" x14ac:dyDescent="0.25">
      <c r="B855" s="90" t="str">
        <f>IF(C855="","",+COUNTA($C$7:C855))</f>
        <v/>
      </c>
      <c r="C855" s="94"/>
      <c r="D855" s="94"/>
      <c r="E855" s="94"/>
      <c r="F855" s="94"/>
      <c r="G855" s="91"/>
      <c r="H855" s="91"/>
      <c r="I855" s="91"/>
      <c r="J855" s="92"/>
      <c r="K855" s="92"/>
      <c r="L855" s="93"/>
    </row>
    <row r="856" spans="2:12" x14ac:dyDescent="0.25">
      <c r="B856" s="90" t="str">
        <f>IF(C856="","",+COUNTA($C$7:C856))</f>
        <v/>
      </c>
      <c r="C856" s="94"/>
      <c r="D856" s="94"/>
      <c r="E856" s="94"/>
      <c r="F856" s="94"/>
      <c r="G856" s="91"/>
      <c r="H856" s="91"/>
      <c r="I856" s="91"/>
      <c r="J856" s="92"/>
      <c r="K856" s="92"/>
      <c r="L856" s="93"/>
    </row>
    <row r="857" spans="2:12" x14ac:dyDescent="0.25">
      <c r="B857" s="90" t="str">
        <f>IF(C857="","",+COUNTA($C$7:C857))</f>
        <v/>
      </c>
      <c r="C857" s="94"/>
      <c r="D857" s="94"/>
      <c r="E857" s="94"/>
      <c r="F857" s="94"/>
      <c r="G857" s="91"/>
      <c r="H857" s="91"/>
      <c r="I857" s="91"/>
      <c r="J857" s="92"/>
      <c r="K857" s="92"/>
      <c r="L857" s="93"/>
    </row>
    <row r="858" spans="2:12" x14ac:dyDescent="0.25">
      <c r="B858" s="90" t="str">
        <f>IF(C858="","",+COUNTA($C$7:C858))</f>
        <v/>
      </c>
      <c r="C858" s="94"/>
      <c r="D858" s="94"/>
      <c r="E858" s="94"/>
      <c r="F858" s="94"/>
      <c r="G858" s="91"/>
      <c r="H858" s="91"/>
      <c r="I858" s="91"/>
      <c r="J858" s="92"/>
      <c r="K858" s="92"/>
      <c r="L858" s="93"/>
    </row>
    <row r="859" spans="2:12" x14ac:dyDescent="0.25">
      <c r="B859" s="90" t="str">
        <f>IF(C859="","",+COUNTA($C$7:C859))</f>
        <v/>
      </c>
      <c r="C859" s="94"/>
      <c r="D859" s="94"/>
      <c r="E859" s="94"/>
      <c r="F859" s="94"/>
      <c r="G859" s="91"/>
      <c r="H859" s="91"/>
      <c r="I859" s="91"/>
      <c r="J859" s="92"/>
      <c r="K859" s="92"/>
      <c r="L859" s="93"/>
    </row>
    <row r="860" spans="2:12" x14ac:dyDescent="0.25">
      <c r="B860" s="90" t="str">
        <f>IF(C860="","",+COUNTA($C$7:C860))</f>
        <v/>
      </c>
      <c r="C860" s="94"/>
      <c r="D860" s="94"/>
      <c r="E860" s="94"/>
      <c r="F860" s="94"/>
      <c r="G860" s="91"/>
      <c r="H860" s="91"/>
      <c r="I860" s="91"/>
      <c r="J860" s="92"/>
      <c r="K860" s="92"/>
      <c r="L860" s="93"/>
    </row>
    <row r="861" spans="2:12" x14ac:dyDescent="0.25">
      <c r="B861" s="90" t="str">
        <f>IF(C861="","",+COUNTA($C$7:C861))</f>
        <v/>
      </c>
      <c r="C861" s="94"/>
      <c r="D861" s="94"/>
      <c r="E861" s="94"/>
      <c r="F861" s="94"/>
      <c r="G861" s="91"/>
      <c r="H861" s="91"/>
      <c r="I861" s="91"/>
      <c r="J861" s="92"/>
      <c r="K861" s="92"/>
      <c r="L861" s="93"/>
    </row>
    <row r="862" spans="2:12" x14ac:dyDescent="0.25">
      <c r="B862" s="90" t="str">
        <f>IF(C862="","",+COUNTA($C$7:C862))</f>
        <v/>
      </c>
      <c r="C862" s="94"/>
      <c r="D862" s="94"/>
      <c r="E862" s="94"/>
      <c r="F862" s="94"/>
      <c r="G862" s="91"/>
      <c r="H862" s="91"/>
      <c r="I862" s="91"/>
      <c r="J862" s="92"/>
      <c r="K862" s="92"/>
      <c r="L862" s="93"/>
    </row>
    <row r="863" spans="2:12" x14ac:dyDescent="0.25">
      <c r="B863" s="90" t="str">
        <f>IF(C863="","",+COUNTA($C$7:C863))</f>
        <v/>
      </c>
      <c r="C863" s="94"/>
      <c r="D863" s="94"/>
      <c r="E863" s="94"/>
      <c r="F863" s="94"/>
      <c r="G863" s="91"/>
      <c r="H863" s="91"/>
      <c r="I863" s="91"/>
      <c r="J863" s="92"/>
      <c r="K863" s="92"/>
      <c r="L863" s="93"/>
    </row>
    <row r="864" spans="2:12" x14ac:dyDescent="0.25">
      <c r="B864" s="90" t="str">
        <f>IF(C864="","",+COUNTA($C$7:C864))</f>
        <v/>
      </c>
      <c r="C864" s="94"/>
      <c r="D864" s="94"/>
      <c r="E864" s="94"/>
      <c r="F864" s="94"/>
      <c r="G864" s="91"/>
      <c r="H864" s="91"/>
      <c r="I864" s="91"/>
      <c r="J864" s="92"/>
      <c r="K864" s="92"/>
      <c r="L864" s="93"/>
    </row>
    <row r="865" spans="2:12" x14ac:dyDescent="0.25">
      <c r="B865" s="90" t="str">
        <f>IF(C865="","",+COUNTA($C$7:C865))</f>
        <v/>
      </c>
      <c r="C865" s="94"/>
      <c r="D865" s="94"/>
      <c r="E865" s="94"/>
      <c r="F865" s="94"/>
      <c r="G865" s="91"/>
      <c r="H865" s="91"/>
      <c r="I865" s="91"/>
      <c r="J865" s="92"/>
      <c r="K865" s="92"/>
      <c r="L865" s="93"/>
    </row>
    <row r="866" spans="2:12" x14ac:dyDescent="0.25">
      <c r="B866" s="90" t="str">
        <f>IF(C866="","",+COUNTA($C$7:C866))</f>
        <v/>
      </c>
      <c r="C866" s="94"/>
      <c r="D866" s="94"/>
      <c r="E866" s="94"/>
      <c r="F866" s="94"/>
      <c r="G866" s="91"/>
      <c r="H866" s="91"/>
      <c r="I866" s="91"/>
      <c r="J866" s="92"/>
      <c r="K866" s="92"/>
      <c r="L866" s="93"/>
    </row>
    <row r="867" spans="2:12" x14ac:dyDescent="0.25">
      <c r="B867" s="90" t="str">
        <f>IF(C867="","",+COUNTA($C$7:C867))</f>
        <v/>
      </c>
      <c r="C867" s="94"/>
      <c r="D867" s="94"/>
      <c r="E867" s="94"/>
      <c r="F867" s="94"/>
      <c r="G867" s="91"/>
      <c r="H867" s="91"/>
      <c r="I867" s="91"/>
      <c r="J867" s="92"/>
      <c r="K867" s="92"/>
      <c r="L867" s="93"/>
    </row>
    <row r="868" spans="2:12" x14ac:dyDescent="0.25">
      <c r="B868" s="90" t="str">
        <f>IF(C868="","",+COUNTA($C$7:C868))</f>
        <v/>
      </c>
      <c r="C868" s="94"/>
      <c r="D868" s="94"/>
      <c r="E868" s="94"/>
      <c r="F868" s="94"/>
      <c r="G868" s="91"/>
      <c r="H868" s="91"/>
      <c r="I868" s="91"/>
      <c r="J868" s="92"/>
      <c r="K868" s="92"/>
      <c r="L868" s="93"/>
    </row>
    <row r="869" spans="2:12" x14ac:dyDescent="0.25">
      <c r="B869" s="90" t="str">
        <f>IF(C869="","",+COUNTA($C$7:C869))</f>
        <v/>
      </c>
      <c r="C869" s="94"/>
      <c r="D869" s="94"/>
      <c r="E869" s="94"/>
      <c r="F869" s="94"/>
      <c r="G869" s="91"/>
      <c r="H869" s="91"/>
      <c r="I869" s="91"/>
      <c r="J869" s="92"/>
      <c r="K869" s="92"/>
      <c r="L869" s="93"/>
    </row>
    <row r="870" spans="2:12" x14ac:dyDescent="0.25">
      <c r="B870" s="90" t="str">
        <f>IF(C870="","",+COUNTA($C$7:C870))</f>
        <v/>
      </c>
      <c r="C870" s="94"/>
      <c r="D870" s="94"/>
      <c r="E870" s="94"/>
      <c r="F870" s="94"/>
      <c r="G870" s="91"/>
      <c r="H870" s="91"/>
      <c r="I870" s="91"/>
      <c r="J870" s="92"/>
      <c r="K870" s="92"/>
      <c r="L870" s="93"/>
    </row>
    <row r="871" spans="2:12" x14ac:dyDescent="0.25">
      <c r="B871" s="90" t="str">
        <f>IF(C871="","",+COUNTA($C$7:C871))</f>
        <v/>
      </c>
      <c r="C871" s="94"/>
      <c r="D871" s="94"/>
      <c r="E871" s="94"/>
      <c r="F871" s="94"/>
      <c r="G871" s="91"/>
      <c r="H871" s="91"/>
      <c r="I871" s="91"/>
      <c r="J871" s="92"/>
      <c r="K871" s="92"/>
      <c r="L871" s="93"/>
    </row>
    <row r="872" spans="2:12" x14ac:dyDescent="0.25">
      <c r="B872" s="90" t="str">
        <f>IF(C872="","",+COUNTA($C$7:C872))</f>
        <v/>
      </c>
      <c r="C872" s="94"/>
      <c r="D872" s="94"/>
      <c r="E872" s="94"/>
      <c r="F872" s="94"/>
      <c r="G872" s="91"/>
      <c r="H872" s="91"/>
      <c r="I872" s="91"/>
      <c r="J872" s="92"/>
      <c r="K872" s="92"/>
      <c r="L872" s="93"/>
    </row>
    <row r="873" spans="2:12" x14ac:dyDescent="0.25">
      <c r="B873" s="90" t="str">
        <f>IF(C873="","",+COUNTA($C$7:C873))</f>
        <v/>
      </c>
      <c r="C873" s="94"/>
      <c r="D873" s="94"/>
      <c r="E873" s="94"/>
      <c r="F873" s="94"/>
      <c r="G873" s="91"/>
      <c r="H873" s="91"/>
      <c r="I873" s="91"/>
      <c r="J873" s="92"/>
      <c r="K873" s="92"/>
      <c r="L873" s="93"/>
    </row>
    <row r="874" spans="2:12" x14ac:dyDescent="0.25">
      <c r="B874" s="90" t="str">
        <f>IF(C874="","",+COUNTA($C$7:C874))</f>
        <v/>
      </c>
      <c r="C874" s="94"/>
      <c r="D874" s="94"/>
      <c r="E874" s="94"/>
      <c r="F874" s="94"/>
      <c r="G874" s="91"/>
      <c r="H874" s="91"/>
      <c r="I874" s="91"/>
      <c r="J874" s="92"/>
      <c r="K874" s="92"/>
      <c r="L874" s="93"/>
    </row>
    <row r="875" spans="2:12" x14ac:dyDescent="0.25">
      <c r="B875" s="90" t="str">
        <f>IF(C875="","",+COUNTA($C$7:C875))</f>
        <v/>
      </c>
      <c r="C875" s="94"/>
      <c r="D875" s="94"/>
      <c r="E875" s="94"/>
      <c r="F875" s="94"/>
      <c r="G875" s="91"/>
      <c r="H875" s="91"/>
      <c r="I875" s="91"/>
      <c r="J875" s="92"/>
      <c r="K875" s="92"/>
      <c r="L875" s="93"/>
    </row>
    <row r="876" spans="2:12" x14ac:dyDescent="0.25">
      <c r="B876" s="90" t="str">
        <f>IF(C876="","",+COUNTA($C$7:C876))</f>
        <v/>
      </c>
      <c r="C876" s="94"/>
      <c r="D876" s="94"/>
      <c r="E876" s="94"/>
      <c r="F876" s="94"/>
      <c r="G876" s="91"/>
      <c r="H876" s="91"/>
      <c r="I876" s="91"/>
      <c r="J876" s="92"/>
      <c r="K876" s="92"/>
      <c r="L876" s="93"/>
    </row>
    <row r="877" spans="2:12" x14ac:dyDescent="0.25">
      <c r="B877" s="90" t="str">
        <f>IF(C877="","",+COUNTA($C$7:C877))</f>
        <v/>
      </c>
      <c r="C877" s="94"/>
      <c r="D877" s="94"/>
      <c r="E877" s="94"/>
      <c r="F877" s="94"/>
      <c r="G877" s="91"/>
      <c r="H877" s="91"/>
      <c r="I877" s="91"/>
      <c r="J877" s="92"/>
      <c r="K877" s="92"/>
      <c r="L877" s="93"/>
    </row>
    <row r="878" spans="2:12" x14ac:dyDescent="0.25">
      <c r="B878" s="90" t="str">
        <f>IF(C878="","",+COUNTA($C$7:C878))</f>
        <v/>
      </c>
      <c r="C878" s="94"/>
      <c r="D878" s="94"/>
      <c r="E878" s="94"/>
      <c r="F878" s="94"/>
      <c r="G878" s="91"/>
      <c r="H878" s="91"/>
      <c r="I878" s="91"/>
      <c r="J878" s="92"/>
      <c r="K878" s="92"/>
      <c r="L878" s="93"/>
    </row>
    <row r="879" spans="2:12" x14ac:dyDescent="0.25">
      <c r="B879" s="90" t="str">
        <f>IF(C879="","",+COUNTA($C$7:C879))</f>
        <v/>
      </c>
      <c r="C879" s="94"/>
      <c r="D879" s="94"/>
      <c r="E879" s="94"/>
      <c r="F879" s="94"/>
      <c r="G879" s="91"/>
      <c r="H879" s="91"/>
      <c r="I879" s="91"/>
      <c r="J879" s="92"/>
      <c r="K879" s="92"/>
      <c r="L879" s="93"/>
    </row>
    <row r="880" spans="2:12" x14ac:dyDescent="0.25">
      <c r="B880" s="90" t="str">
        <f>IF(C880="","",+COUNTA($C$7:C880))</f>
        <v/>
      </c>
      <c r="C880" s="94"/>
      <c r="D880" s="94"/>
      <c r="E880" s="94"/>
      <c r="F880" s="94"/>
      <c r="G880" s="91"/>
      <c r="H880" s="91"/>
      <c r="I880" s="91"/>
      <c r="J880" s="92"/>
      <c r="K880" s="92"/>
      <c r="L880" s="93"/>
    </row>
    <row r="881" spans="2:12" x14ac:dyDescent="0.25">
      <c r="B881" s="90" t="str">
        <f>IF(C881="","",+COUNTA($C$7:C881))</f>
        <v/>
      </c>
      <c r="C881" s="94"/>
      <c r="D881" s="94"/>
      <c r="E881" s="94"/>
      <c r="F881" s="94"/>
      <c r="G881" s="91"/>
      <c r="H881" s="91"/>
      <c r="I881" s="91"/>
      <c r="J881" s="92"/>
      <c r="K881" s="92"/>
      <c r="L881" s="93"/>
    </row>
    <row r="882" spans="2:12" x14ac:dyDescent="0.25">
      <c r="B882" s="90" t="str">
        <f>IF(C882="","",+COUNTA($C$7:C882))</f>
        <v/>
      </c>
      <c r="C882" s="94"/>
      <c r="D882" s="94"/>
      <c r="E882" s="94"/>
      <c r="F882" s="94"/>
      <c r="G882" s="91"/>
      <c r="H882" s="91"/>
      <c r="I882" s="91"/>
      <c r="J882" s="92"/>
      <c r="K882" s="92"/>
      <c r="L882" s="93"/>
    </row>
    <row r="883" spans="2:12" x14ac:dyDescent="0.25">
      <c r="B883" s="90" t="str">
        <f>IF(C883="","",+COUNTA($C$7:C883))</f>
        <v/>
      </c>
      <c r="C883" s="94"/>
      <c r="D883" s="94"/>
      <c r="E883" s="94"/>
      <c r="F883" s="94"/>
      <c r="G883" s="91"/>
      <c r="H883" s="91"/>
      <c r="I883" s="91"/>
      <c r="J883" s="92"/>
      <c r="K883" s="92"/>
      <c r="L883" s="93"/>
    </row>
    <row r="884" spans="2:12" x14ac:dyDescent="0.25">
      <c r="B884" s="90" t="str">
        <f>IF(C884="","",+COUNTA($C$7:C884))</f>
        <v/>
      </c>
      <c r="C884" s="94"/>
      <c r="D884" s="94"/>
      <c r="E884" s="94"/>
      <c r="F884" s="94"/>
      <c r="G884" s="91"/>
      <c r="H884" s="91"/>
      <c r="I884" s="91"/>
      <c r="J884" s="92"/>
      <c r="K884" s="92"/>
      <c r="L884" s="93"/>
    </row>
    <row r="885" spans="2:12" x14ac:dyDescent="0.25">
      <c r="B885" s="90" t="str">
        <f>IF(C885="","",+COUNTA($C$7:C885))</f>
        <v/>
      </c>
      <c r="C885" s="94"/>
      <c r="D885" s="94"/>
      <c r="E885" s="94"/>
      <c r="F885" s="94"/>
      <c r="G885" s="91"/>
      <c r="H885" s="91"/>
      <c r="I885" s="91"/>
      <c r="J885" s="92"/>
      <c r="K885" s="92"/>
      <c r="L885" s="93"/>
    </row>
    <row r="886" spans="2:12" x14ac:dyDescent="0.25">
      <c r="B886" s="90" t="str">
        <f>IF(C886="","",+COUNTA($C$7:C886))</f>
        <v/>
      </c>
      <c r="C886" s="94"/>
      <c r="D886" s="94"/>
      <c r="E886" s="94"/>
      <c r="F886" s="94"/>
      <c r="G886" s="91"/>
      <c r="H886" s="91"/>
      <c r="I886" s="91"/>
      <c r="J886" s="92"/>
      <c r="K886" s="92"/>
      <c r="L886" s="93"/>
    </row>
    <row r="887" spans="2:12" x14ac:dyDescent="0.25">
      <c r="B887" s="90" t="str">
        <f>IF(C887="","",+COUNTA($C$7:C887))</f>
        <v/>
      </c>
      <c r="C887" s="94"/>
      <c r="D887" s="94"/>
      <c r="E887" s="94"/>
      <c r="F887" s="94"/>
      <c r="G887" s="91"/>
      <c r="H887" s="91"/>
      <c r="I887" s="91"/>
      <c r="J887" s="92"/>
      <c r="K887" s="92"/>
      <c r="L887" s="93"/>
    </row>
    <row r="888" spans="2:12" x14ac:dyDescent="0.25">
      <c r="B888" s="90" t="str">
        <f>IF(C888="","",+COUNTA($C$7:C888))</f>
        <v/>
      </c>
      <c r="C888" s="94"/>
      <c r="D888" s="94"/>
      <c r="E888" s="94"/>
      <c r="F888" s="94"/>
      <c r="G888" s="91"/>
      <c r="H888" s="91"/>
      <c r="I888" s="91"/>
      <c r="J888" s="92"/>
      <c r="K888" s="92"/>
      <c r="L888" s="93"/>
    </row>
    <row r="889" spans="2:12" x14ac:dyDescent="0.25">
      <c r="B889" s="90" t="str">
        <f>IF(C889="","",+COUNTA($C$7:C889))</f>
        <v/>
      </c>
      <c r="C889" s="94"/>
      <c r="D889" s="94"/>
      <c r="E889" s="94"/>
      <c r="F889" s="94"/>
      <c r="G889" s="91"/>
      <c r="H889" s="91"/>
      <c r="I889" s="91"/>
      <c r="J889" s="92"/>
      <c r="K889" s="92"/>
      <c r="L889" s="93"/>
    </row>
    <row r="890" spans="2:12" x14ac:dyDescent="0.25">
      <c r="B890" s="90" t="str">
        <f>IF(C890="","",+COUNTA($C$7:C890))</f>
        <v/>
      </c>
      <c r="C890" s="94"/>
      <c r="D890" s="94"/>
      <c r="E890" s="94"/>
      <c r="F890" s="94"/>
      <c r="G890" s="91"/>
      <c r="H890" s="91"/>
      <c r="I890" s="91"/>
      <c r="J890" s="92"/>
      <c r="K890" s="92"/>
      <c r="L890" s="93"/>
    </row>
    <row r="891" spans="2:12" x14ac:dyDescent="0.25">
      <c r="B891" s="90" t="str">
        <f>IF(C891="","",+COUNTA($C$7:C891))</f>
        <v/>
      </c>
      <c r="C891" s="94"/>
      <c r="D891" s="94"/>
      <c r="E891" s="94"/>
      <c r="F891" s="94"/>
      <c r="G891" s="91"/>
      <c r="H891" s="91"/>
      <c r="I891" s="91"/>
      <c r="J891" s="92"/>
      <c r="K891" s="92"/>
      <c r="L891" s="93"/>
    </row>
    <row r="892" spans="2:12" x14ac:dyDescent="0.25">
      <c r="B892" s="90" t="str">
        <f>IF(C892="","",+COUNTA($C$7:C892))</f>
        <v/>
      </c>
      <c r="C892" s="94"/>
      <c r="D892" s="94"/>
      <c r="E892" s="94"/>
      <c r="F892" s="94"/>
      <c r="G892" s="91"/>
      <c r="H892" s="91"/>
      <c r="I892" s="91"/>
      <c r="J892" s="92"/>
      <c r="K892" s="92"/>
      <c r="L892" s="93"/>
    </row>
    <row r="893" spans="2:12" x14ac:dyDescent="0.25">
      <c r="B893" s="90" t="str">
        <f>IF(C893="","",+COUNTA($C$7:C893))</f>
        <v/>
      </c>
      <c r="C893" s="94"/>
      <c r="D893" s="94"/>
      <c r="E893" s="94"/>
      <c r="F893" s="94"/>
      <c r="G893" s="91"/>
      <c r="H893" s="91"/>
      <c r="I893" s="91"/>
      <c r="J893" s="92"/>
      <c r="K893" s="92"/>
      <c r="L893" s="93"/>
    </row>
    <row r="894" spans="2:12" x14ac:dyDescent="0.25">
      <c r="B894" s="90" t="str">
        <f>IF(C894="","",+COUNTA($C$7:C894))</f>
        <v/>
      </c>
      <c r="C894" s="94"/>
      <c r="D894" s="94"/>
      <c r="E894" s="94"/>
      <c r="F894" s="94"/>
      <c r="G894" s="91"/>
      <c r="H894" s="91"/>
      <c r="I894" s="91"/>
      <c r="J894" s="92"/>
      <c r="K894" s="92"/>
      <c r="L894" s="93"/>
    </row>
    <row r="895" spans="2:12" x14ac:dyDescent="0.25">
      <c r="B895" s="90" t="str">
        <f>IF(C895="","",+COUNTA($C$7:C895))</f>
        <v/>
      </c>
      <c r="C895" s="94"/>
      <c r="D895" s="94"/>
      <c r="E895" s="94"/>
      <c r="F895" s="94"/>
      <c r="G895" s="91"/>
      <c r="H895" s="91"/>
      <c r="I895" s="91"/>
      <c r="J895" s="92"/>
      <c r="K895" s="92"/>
      <c r="L895" s="93"/>
    </row>
    <row r="896" spans="2:12" x14ac:dyDescent="0.25">
      <c r="B896" s="90" t="str">
        <f>IF(C896="","",+COUNTA($C$7:C896))</f>
        <v/>
      </c>
      <c r="C896" s="94"/>
      <c r="D896" s="94"/>
      <c r="E896" s="94"/>
      <c r="F896" s="94"/>
      <c r="G896" s="91"/>
      <c r="H896" s="91"/>
      <c r="I896" s="91"/>
      <c r="J896" s="92"/>
      <c r="K896" s="92"/>
      <c r="L896" s="93"/>
    </row>
    <row r="897" spans="2:12" x14ac:dyDescent="0.25">
      <c r="B897" s="90" t="str">
        <f>IF(C897="","",+COUNTA($C$7:C897))</f>
        <v/>
      </c>
      <c r="C897" s="94"/>
      <c r="D897" s="94"/>
      <c r="E897" s="94"/>
      <c r="F897" s="94"/>
      <c r="G897" s="91"/>
      <c r="H897" s="91"/>
      <c r="I897" s="91"/>
      <c r="J897" s="92"/>
      <c r="K897" s="92"/>
      <c r="L897" s="93"/>
    </row>
    <row r="898" spans="2:12" x14ac:dyDescent="0.25">
      <c r="B898" s="90" t="str">
        <f>IF(C898="","",+COUNTA($C$7:C898))</f>
        <v/>
      </c>
      <c r="C898" s="94"/>
      <c r="D898" s="94"/>
      <c r="E898" s="94"/>
      <c r="F898" s="94"/>
      <c r="G898" s="91"/>
      <c r="H898" s="91"/>
      <c r="I898" s="91"/>
      <c r="J898" s="92"/>
      <c r="K898" s="92"/>
      <c r="L898" s="93"/>
    </row>
    <row r="899" spans="2:12" x14ac:dyDescent="0.25">
      <c r="B899" s="90" t="str">
        <f>IF(C899="","",+COUNTA($C$7:C899))</f>
        <v/>
      </c>
      <c r="C899" s="94"/>
      <c r="D899" s="94"/>
      <c r="E899" s="94"/>
      <c r="F899" s="94"/>
      <c r="G899" s="91"/>
      <c r="H899" s="91"/>
      <c r="I899" s="91"/>
      <c r="J899" s="92"/>
      <c r="K899" s="92"/>
      <c r="L899" s="93"/>
    </row>
    <row r="900" spans="2:12" x14ac:dyDescent="0.25">
      <c r="B900" s="90" t="str">
        <f>IF(C900="","",+COUNTA($C$7:C900))</f>
        <v/>
      </c>
      <c r="C900" s="94"/>
      <c r="D900" s="94"/>
      <c r="E900" s="94"/>
      <c r="F900" s="94"/>
      <c r="G900" s="91"/>
      <c r="H900" s="91"/>
      <c r="I900" s="91"/>
      <c r="J900" s="92"/>
      <c r="K900" s="92"/>
      <c r="L900" s="93"/>
    </row>
    <row r="901" spans="2:12" x14ac:dyDescent="0.25">
      <c r="B901" s="90" t="str">
        <f>IF(C901="","",+COUNTA($C$7:C901))</f>
        <v/>
      </c>
      <c r="C901" s="94"/>
      <c r="D901" s="94"/>
      <c r="E901" s="94"/>
      <c r="F901" s="94"/>
      <c r="G901" s="91"/>
      <c r="H901" s="91"/>
      <c r="I901" s="91"/>
      <c r="J901" s="92"/>
      <c r="K901" s="92"/>
      <c r="L901" s="93"/>
    </row>
    <row r="902" spans="2:12" x14ac:dyDescent="0.25">
      <c r="B902" s="90" t="str">
        <f>IF(C902="","",+COUNTA($C$7:C902))</f>
        <v/>
      </c>
      <c r="C902" s="94"/>
      <c r="D902" s="94"/>
      <c r="E902" s="94"/>
      <c r="F902" s="94"/>
      <c r="G902" s="91"/>
      <c r="H902" s="91"/>
      <c r="I902" s="91"/>
      <c r="J902" s="92"/>
      <c r="K902" s="92"/>
      <c r="L902" s="93"/>
    </row>
    <row r="903" spans="2:12" x14ac:dyDescent="0.25">
      <c r="B903" s="90" t="str">
        <f>IF(C903="","",+COUNTA($C$7:C903))</f>
        <v/>
      </c>
      <c r="C903" s="94"/>
      <c r="D903" s="94"/>
      <c r="E903" s="94"/>
      <c r="F903" s="94"/>
      <c r="G903" s="91"/>
      <c r="H903" s="91"/>
      <c r="I903" s="91"/>
      <c r="J903" s="92"/>
      <c r="K903" s="92"/>
      <c r="L903" s="93"/>
    </row>
    <row r="904" spans="2:12" x14ac:dyDescent="0.25">
      <c r="B904" s="90" t="str">
        <f>IF(C904="","",+COUNTA($C$7:C904))</f>
        <v/>
      </c>
      <c r="C904" s="94"/>
      <c r="D904" s="94"/>
      <c r="E904" s="94"/>
      <c r="F904" s="94"/>
      <c r="G904" s="91"/>
      <c r="H904" s="91"/>
      <c r="I904" s="91"/>
      <c r="J904" s="92"/>
      <c r="K904" s="92"/>
      <c r="L904" s="93"/>
    </row>
    <row r="905" spans="2:12" x14ac:dyDescent="0.25">
      <c r="B905" s="90" t="str">
        <f>IF(C905="","",+COUNTA($C$7:C905))</f>
        <v/>
      </c>
      <c r="C905" s="94"/>
      <c r="D905" s="94"/>
      <c r="E905" s="94"/>
      <c r="F905" s="94"/>
      <c r="G905" s="91"/>
      <c r="H905" s="91"/>
      <c r="I905" s="91"/>
      <c r="J905" s="92"/>
      <c r="K905" s="92"/>
      <c r="L905" s="93"/>
    </row>
    <row r="906" spans="2:12" x14ac:dyDescent="0.25">
      <c r="B906" s="90" t="str">
        <f>IF(C906="","",+COUNTA($C$7:C906))</f>
        <v/>
      </c>
      <c r="C906" s="94"/>
      <c r="D906" s="94"/>
      <c r="E906" s="94"/>
      <c r="F906" s="94"/>
      <c r="G906" s="91"/>
      <c r="H906" s="91"/>
      <c r="I906" s="91"/>
      <c r="J906" s="92"/>
      <c r="K906" s="92"/>
      <c r="L906" s="93"/>
    </row>
    <row r="907" spans="2:12" x14ac:dyDescent="0.25">
      <c r="B907" s="90" t="str">
        <f>IF(C907="","",+COUNTA($C$7:C907))</f>
        <v/>
      </c>
      <c r="C907" s="94"/>
      <c r="D907" s="94"/>
      <c r="E907" s="94"/>
      <c r="F907" s="94"/>
      <c r="G907" s="91"/>
      <c r="H907" s="91"/>
      <c r="I907" s="91"/>
      <c r="J907" s="92"/>
      <c r="K907" s="92"/>
      <c r="L907" s="93"/>
    </row>
    <row r="908" spans="2:12" x14ac:dyDescent="0.25">
      <c r="B908" s="90" t="str">
        <f>IF(C908="","",+COUNTA($C$7:C908))</f>
        <v/>
      </c>
      <c r="C908" s="94"/>
      <c r="D908" s="94"/>
      <c r="E908" s="94"/>
      <c r="F908" s="94"/>
      <c r="G908" s="91"/>
      <c r="H908" s="91"/>
      <c r="I908" s="91"/>
      <c r="J908" s="92"/>
      <c r="K908" s="92"/>
      <c r="L908" s="93"/>
    </row>
    <row r="909" spans="2:12" x14ac:dyDescent="0.25">
      <c r="B909" s="90" t="str">
        <f>IF(C909="","",+COUNTA($C$7:C909))</f>
        <v/>
      </c>
      <c r="C909" s="94"/>
      <c r="D909" s="94"/>
      <c r="E909" s="94"/>
      <c r="F909" s="94"/>
      <c r="G909" s="91"/>
      <c r="H909" s="91"/>
      <c r="I909" s="91"/>
      <c r="J909" s="92"/>
      <c r="K909" s="92"/>
      <c r="L909" s="93"/>
    </row>
    <row r="910" spans="2:12" x14ac:dyDescent="0.25">
      <c r="B910" s="90" t="str">
        <f>IF(C910="","",+COUNTA($C$7:C910))</f>
        <v/>
      </c>
      <c r="C910" s="94"/>
      <c r="D910" s="94"/>
      <c r="E910" s="94"/>
      <c r="F910" s="94"/>
      <c r="G910" s="91"/>
      <c r="H910" s="91"/>
      <c r="I910" s="91"/>
      <c r="J910" s="92"/>
      <c r="K910" s="92"/>
      <c r="L910" s="93"/>
    </row>
    <row r="911" spans="2:12" x14ac:dyDescent="0.25">
      <c r="B911" s="90" t="str">
        <f>IF(C911="","",+COUNTA($C$7:C911))</f>
        <v/>
      </c>
      <c r="C911" s="94"/>
      <c r="D911" s="94"/>
      <c r="E911" s="94"/>
      <c r="F911" s="94"/>
      <c r="G911" s="91"/>
      <c r="H911" s="91"/>
      <c r="I911" s="91"/>
      <c r="J911" s="92"/>
      <c r="K911" s="92"/>
      <c r="L911" s="93"/>
    </row>
    <row r="912" spans="2:12" x14ac:dyDescent="0.25">
      <c r="B912" s="90" t="str">
        <f>IF(C912="","",+COUNTA($C$7:C912))</f>
        <v/>
      </c>
      <c r="C912" s="94"/>
      <c r="D912" s="94"/>
      <c r="E912" s="94"/>
      <c r="F912" s="94"/>
      <c r="G912" s="91"/>
      <c r="H912" s="91"/>
      <c r="I912" s="91"/>
      <c r="J912" s="92"/>
      <c r="K912" s="92"/>
      <c r="L912" s="93"/>
    </row>
    <row r="913" spans="2:12" x14ac:dyDescent="0.25">
      <c r="B913" s="90" t="str">
        <f>IF(C913="","",+COUNTA($C$7:C913))</f>
        <v/>
      </c>
      <c r="C913" s="94"/>
      <c r="D913" s="94"/>
      <c r="E913" s="94"/>
      <c r="F913" s="94"/>
      <c r="G913" s="91"/>
      <c r="H913" s="91"/>
      <c r="I913" s="91"/>
      <c r="J913" s="92"/>
      <c r="K913" s="92"/>
      <c r="L913" s="93"/>
    </row>
    <row r="914" spans="2:12" x14ac:dyDescent="0.25">
      <c r="B914" s="90" t="str">
        <f>IF(C914="","",+COUNTA($C$7:C914))</f>
        <v/>
      </c>
      <c r="C914" s="94"/>
      <c r="D914" s="94"/>
      <c r="E914" s="94"/>
      <c r="F914" s="94"/>
      <c r="G914" s="91"/>
      <c r="H914" s="91"/>
      <c r="I914" s="91"/>
      <c r="J914" s="92"/>
      <c r="K914" s="92"/>
      <c r="L914" s="93"/>
    </row>
    <row r="915" spans="2:12" x14ac:dyDescent="0.25">
      <c r="B915" s="90" t="str">
        <f>IF(C915="","",+COUNTA($C$7:C915))</f>
        <v/>
      </c>
      <c r="C915" s="94"/>
      <c r="D915" s="94"/>
      <c r="E915" s="94"/>
      <c r="F915" s="94"/>
      <c r="G915" s="91"/>
      <c r="H915" s="91"/>
      <c r="I915" s="91"/>
      <c r="J915" s="92"/>
      <c r="K915" s="92"/>
      <c r="L915" s="93"/>
    </row>
    <row r="916" spans="2:12" x14ac:dyDescent="0.25">
      <c r="B916" s="90" t="str">
        <f>IF(C916="","",+COUNTA($C$7:C916))</f>
        <v/>
      </c>
      <c r="C916" s="94"/>
      <c r="D916" s="94"/>
      <c r="E916" s="94"/>
      <c r="F916" s="94"/>
      <c r="G916" s="91"/>
      <c r="H916" s="91"/>
      <c r="I916" s="91"/>
      <c r="J916" s="92"/>
      <c r="K916" s="92"/>
      <c r="L916" s="93"/>
    </row>
    <row r="917" spans="2:12" x14ac:dyDescent="0.25">
      <c r="B917" s="90" t="str">
        <f>IF(C917="","",+COUNTA($C$7:C917))</f>
        <v/>
      </c>
      <c r="C917" s="94"/>
      <c r="D917" s="94"/>
      <c r="E917" s="94"/>
      <c r="F917" s="94"/>
      <c r="G917" s="91"/>
      <c r="H917" s="91"/>
      <c r="I917" s="91"/>
      <c r="J917" s="92"/>
      <c r="K917" s="92"/>
      <c r="L917" s="93"/>
    </row>
    <row r="918" spans="2:12" x14ac:dyDescent="0.25">
      <c r="B918" s="90" t="str">
        <f>IF(C918="","",+COUNTA($C$7:C918))</f>
        <v/>
      </c>
      <c r="C918" s="94"/>
      <c r="D918" s="94"/>
      <c r="E918" s="94"/>
      <c r="F918" s="94"/>
      <c r="G918" s="91"/>
      <c r="H918" s="91"/>
      <c r="I918" s="91"/>
      <c r="J918" s="92"/>
      <c r="K918" s="92"/>
      <c r="L918" s="93"/>
    </row>
    <row r="919" spans="2:12" x14ac:dyDescent="0.25">
      <c r="B919" s="90" t="str">
        <f>IF(C919="","",+COUNTA($C$7:C919))</f>
        <v/>
      </c>
      <c r="C919" s="94"/>
      <c r="D919" s="94"/>
      <c r="E919" s="94"/>
      <c r="F919" s="94"/>
      <c r="G919" s="91"/>
      <c r="H919" s="91"/>
      <c r="I919" s="91"/>
      <c r="J919" s="92"/>
      <c r="K919" s="92"/>
      <c r="L919" s="93"/>
    </row>
    <row r="920" spans="2:12" x14ac:dyDescent="0.25">
      <c r="B920" s="90" t="str">
        <f>IF(C920="","",+COUNTA($C$7:C920))</f>
        <v/>
      </c>
      <c r="C920" s="94"/>
      <c r="D920" s="94"/>
      <c r="E920" s="94"/>
      <c r="F920" s="94"/>
      <c r="G920" s="91"/>
      <c r="H920" s="91"/>
      <c r="I920" s="91"/>
      <c r="J920" s="92"/>
      <c r="K920" s="92"/>
      <c r="L920" s="93"/>
    </row>
    <row r="921" spans="2:12" x14ac:dyDescent="0.25">
      <c r="B921" s="90" t="str">
        <f>IF(C921="","",+COUNTA($C$7:C921))</f>
        <v/>
      </c>
      <c r="C921" s="94"/>
      <c r="D921" s="94"/>
      <c r="E921" s="94"/>
      <c r="F921" s="94"/>
      <c r="G921" s="91"/>
      <c r="H921" s="91"/>
      <c r="I921" s="91"/>
      <c r="J921" s="92"/>
      <c r="K921" s="92"/>
      <c r="L921" s="93"/>
    </row>
    <row r="922" spans="2:12" x14ac:dyDescent="0.25">
      <c r="B922" s="90" t="str">
        <f>IF(C922="","",+COUNTA($C$7:C922))</f>
        <v/>
      </c>
      <c r="C922" s="94"/>
      <c r="D922" s="94"/>
      <c r="E922" s="94"/>
      <c r="F922" s="94"/>
      <c r="G922" s="91"/>
      <c r="H922" s="91"/>
      <c r="I922" s="91"/>
      <c r="J922" s="92"/>
      <c r="K922" s="92"/>
      <c r="L922" s="93"/>
    </row>
    <row r="923" spans="2:12" x14ac:dyDescent="0.25">
      <c r="B923" s="90" t="str">
        <f>IF(C923="","",+COUNTA($C$7:C923))</f>
        <v/>
      </c>
      <c r="C923" s="94"/>
      <c r="D923" s="94"/>
      <c r="E923" s="94"/>
      <c r="F923" s="94"/>
      <c r="G923" s="91"/>
      <c r="H923" s="91"/>
      <c r="I923" s="91"/>
      <c r="J923" s="92"/>
      <c r="K923" s="92"/>
      <c r="L923" s="93"/>
    </row>
    <row r="924" spans="2:12" x14ac:dyDescent="0.25">
      <c r="B924" s="90" t="str">
        <f>IF(C924="","",+COUNTA($C$7:C924))</f>
        <v/>
      </c>
      <c r="C924" s="94"/>
      <c r="D924" s="94"/>
      <c r="E924" s="94"/>
      <c r="F924" s="94"/>
      <c r="G924" s="91"/>
      <c r="H924" s="91"/>
      <c r="I924" s="91"/>
      <c r="J924" s="92"/>
      <c r="K924" s="92"/>
      <c r="L924" s="93"/>
    </row>
    <row r="925" spans="2:12" x14ac:dyDescent="0.25">
      <c r="B925" s="90" t="str">
        <f>IF(C925="","",+COUNTA($C$7:C925))</f>
        <v/>
      </c>
      <c r="C925" s="94"/>
      <c r="D925" s="94"/>
      <c r="E925" s="94"/>
      <c r="F925" s="94"/>
      <c r="G925" s="91"/>
      <c r="H925" s="91"/>
      <c r="I925" s="91"/>
      <c r="J925" s="92"/>
      <c r="K925" s="92"/>
      <c r="L925" s="93"/>
    </row>
    <row r="926" spans="2:12" x14ac:dyDescent="0.25">
      <c r="B926" s="90" t="str">
        <f>IF(C926="","",+COUNTA($C$7:C926))</f>
        <v/>
      </c>
      <c r="C926" s="94"/>
      <c r="D926" s="94"/>
      <c r="E926" s="94"/>
      <c r="F926" s="94"/>
      <c r="G926" s="91"/>
      <c r="H926" s="91"/>
      <c r="I926" s="91"/>
      <c r="J926" s="92"/>
      <c r="K926" s="92"/>
      <c r="L926" s="93"/>
    </row>
    <row r="927" spans="2:12" x14ac:dyDescent="0.25">
      <c r="B927" s="90" t="str">
        <f>IF(C927="","",+COUNTA($C$7:C927))</f>
        <v/>
      </c>
      <c r="C927" s="94"/>
      <c r="D927" s="94"/>
      <c r="E927" s="94"/>
      <c r="F927" s="94"/>
      <c r="G927" s="91"/>
      <c r="H927" s="91"/>
      <c r="I927" s="91"/>
      <c r="J927" s="92"/>
      <c r="K927" s="92"/>
      <c r="L927" s="93"/>
    </row>
    <row r="928" spans="2:12" x14ac:dyDescent="0.25">
      <c r="B928" s="90" t="str">
        <f>IF(C928="","",+COUNTA($C$7:C928))</f>
        <v/>
      </c>
      <c r="C928" s="94"/>
      <c r="D928" s="94"/>
      <c r="E928" s="94"/>
      <c r="F928" s="94"/>
      <c r="G928" s="91"/>
      <c r="H928" s="91"/>
      <c r="I928" s="91"/>
      <c r="J928" s="92"/>
      <c r="K928" s="92"/>
      <c r="L928" s="93"/>
    </row>
    <row r="929" spans="2:12" x14ac:dyDescent="0.25">
      <c r="B929" s="90" t="str">
        <f>IF(C929="","",+COUNTA($C$7:C929))</f>
        <v/>
      </c>
      <c r="C929" s="94"/>
      <c r="D929" s="94"/>
      <c r="E929" s="94"/>
      <c r="F929" s="94"/>
      <c r="G929" s="91"/>
      <c r="H929" s="91"/>
      <c r="I929" s="91"/>
      <c r="J929" s="92"/>
      <c r="K929" s="92"/>
      <c r="L929" s="93"/>
    </row>
    <row r="930" spans="2:12" x14ac:dyDescent="0.25">
      <c r="B930" s="90" t="str">
        <f>IF(C930="","",+COUNTA($C$7:C930))</f>
        <v/>
      </c>
      <c r="C930" s="94"/>
      <c r="D930" s="94"/>
      <c r="E930" s="94"/>
      <c r="F930" s="94"/>
      <c r="G930" s="91"/>
      <c r="H930" s="91"/>
      <c r="I930" s="91"/>
      <c r="J930" s="92"/>
      <c r="K930" s="92"/>
      <c r="L930" s="93"/>
    </row>
    <row r="931" spans="2:12" x14ac:dyDescent="0.25">
      <c r="B931" s="90" t="str">
        <f>IF(C931="","",+COUNTA($C$7:C931))</f>
        <v/>
      </c>
      <c r="C931" s="94"/>
      <c r="D931" s="94"/>
      <c r="E931" s="94"/>
      <c r="F931" s="94"/>
      <c r="G931" s="91"/>
      <c r="H931" s="91"/>
      <c r="I931" s="91"/>
      <c r="J931" s="92"/>
      <c r="K931" s="92"/>
      <c r="L931" s="93"/>
    </row>
    <row r="932" spans="2:12" x14ac:dyDescent="0.25">
      <c r="B932" s="90" t="str">
        <f>IF(C932="","",+COUNTA($C$7:C932))</f>
        <v/>
      </c>
      <c r="C932" s="94"/>
      <c r="D932" s="94"/>
      <c r="E932" s="94"/>
      <c r="F932" s="94"/>
      <c r="G932" s="91"/>
      <c r="H932" s="91"/>
      <c r="I932" s="91"/>
      <c r="J932" s="92"/>
      <c r="K932" s="92"/>
      <c r="L932" s="93"/>
    </row>
    <row r="933" spans="2:12" x14ac:dyDescent="0.25">
      <c r="B933" s="90" t="str">
        <f>IF(C933="","",+COUNTA($C$7:C933))</f>
        <v/>
      </c>
      <c r="C933" s="94"/>
      <c r="D933" s="94"/>
      <c r="E933" s="94"/>
      <c r="F933" s="94"/>
      <c r="G933" s="91"/>
      <c r="H933" s="91"/>
      <c r="I933" s="91"/>
      <c r="J933" s="92"/>
      <c r="K933" s="92"/>
      <c r="L933" s="93"/>
    </row>
    <row r="934" spans="2:12" x14ac:dyDescent="0.25">
      <c r="B934" s="90" t="str">
        <f>IF(C934="","",+COUNTA($C$7:C934))</f>
        <v/>
      </c>
      <c r="C934" s="94"/>
      <c r="D934" s="94"/>
      <c r="E934" s="94"/>
      <c r="F934" s="94"/>
      <c r="G934" s="91"/>
      <c r="H934" s="91"/>
      <c r="I934" s="91"/>
      <c r="J934" s="92"/>
      <c r="K934" s="92"/>
      <c r="L934" s="93"/>
    </row>
    <row r="935" spans="2:12" x14ac:dyDescent="0.25">
      <c r="B935" s="90" t="str">
        <f>IF(C935="","",+COUNTA($C$7:C935))</f>
        <v/>
      </c>
      <c r="C935" s="94"/>
      <c r="D935" s="94"/>
      <c r="E935" s="94"/>
      <c r="F935" s="94"/>
      <c r="G935" s="91"/>
      <c r="H935" s="91"/>
      <c r="I935" s="91"/>
      <c r="J935" s="92"/>
      <c r="K935" s="92"/>
      <c r="L935" s="93"/>
    </row>
    <row r="936" spans="2:12" x14ac:dyDescent="0.25">
      <c r="B936" s="90" t="str">
        <f>IF(C936="","",+COUNTA($C$7:C936))</f>
        <v/>
      </c>
      <c r="C936" s="94"/>
      <c r="D936" s="94"/>
      <c r="E936" s="94"/>
      <c r="F936" s="94"/>
      <c r="G936" s="91"/>
      <c r="H936" s="91"/>
      <c r="I936" s="91"/>
      <c r="J936" s="92"/>
      <c r="K936" s="92"/>
      <c r="L936" s="93"/>
    </row>
    <row r="937" spans="2:12" x14ac:dyDescent="0.25">
      <c r="B937" s="90" t="str">
        <f>IF(C937="","",+COUNTA($C$7:C937))</f>
        <v/>
      </c>
      <c r="C937" s="94"/>
      <c r="D937" s="94"/>
      <c r="E937" s="94"/>
      <c r="F937" s="94"/>
      <c r="G937" s="91"/>
      <c r="H937" s="91"/>
      <c r="I937" s="91"/>
      <c r="J937" s="92"/>
      <c r="K937" s="92"/>
      <c r="L937" s="93"/>
    </row>
    <row r="938" spans="2:12" x14ac:dyDescent="0.25">
      <c r="B938" s="90" t="str">
        <f>IF(C938="","",+COUNTA($C$7:C938))</f>
        <v/>
      </c>
      <c r="C938" s="94"/>
      <c r="D938" s="94"/>
      <c r="E938" s="94"/>
      <c r="F938" s="94"/>
      <c r="G938" s="91"/>
      <c r="H938" s="91"/>
      <c r="I938" s="91"/>
      <c r="J938" s="92"/>
      <c r="K938" s="92"/>
      <c r="L938" s="93"/>
    </row>
    <row r="939" spans="2:12" x14ac:dyDescent="0.25">
      <c r="B939" s="90" t="str">
        <f>IF(C939="","",+COUNTA($C$7:C939))</f>
        <v/>
      </c>
      <c r="C939" s="94"/>
      <c r="D939" s="94"/>
      <c r="E939" s="94"/>
      <c r="F939" s="94"/>
      <c r="G939" s="91"/>
      <c r="H939" s="91"/>
      <c r="I939" s="91"/>
      <c r="J939" s="92"/>
      <c r="K939" s="92"/>
      <c r="L939" s="93"/>
    </row>
    <row r="940" spans="2:12" x14ac:dyDescent="0.25">
      <c r="B940" s="90" t="str">
        <f>IF(C940="","",+COUNTA($C$7:C940))</f>
        <v/>
      </c>
      <c r="C940" s="94"/>
      <c r="D940" s="94"/>
      <c r="E940" s="94"/>
      <c r="F940" s="94"/>
      <c r="G940" s="91"/>
      <c r="H940" s="91"/>
      <c r="I940" s="91"/>
      <c r="J940" s="92"/>
      <c r="K940" s="92"/>
      <c r="L940" s="93"/>
    </row>
    <row r="941" spans="2:12" x14ac:dyDescent="0.25">
      <c r="B941" s="90" t="str">
        <f>IF(C941="","",+COUNTA($C$7:C941))</f>
        <v/>
      </c>
      <c r="C941" s="94"/>
      <c r="D941" s="94"/>
      <c r="E941" s="94"/>
      <c r="F941" s="94"/>
      <c r="G941" s="91"/>
      <c r="H941" s="91"/>
      <c r="I941" s="91"/>
      <c r="J941" s="92"/>
      <c r="K941" s="92"/>
      <c r="L941" s="93"/>
    </row>
    <row r="942" spans="2:12" x14ac:dyDescent="0.25">
      <c r="B942" s="90" t="str">
        <f>IF(C942="","",+COUNTA($C$7:C942))</f>
        <v/>
      </c>
      <c r="C942" s="94"/>
      <c r="D942" s="94"/>
      <c r="E942" s="94"/>
      <c r="F942" s="94"/>
      <c r="G942" s="91"/>
      <c r="H942" s="91"/>
      <c r="I942" s="91"/>
      <c r="J942" s="92"/>
      <c r="K942" s="92"/>
      <c r="L942" s="93"/>
    </row>
    <row r="943" spans="2:12" x14ac:dyDescent="0.25">
      <c r="B943" s="90" t="str">
        <f>IF(C943="","",+COUNTA($C$7:C943))</f>
        <v/>
      </c>
      <c r="C943" s="94"/>
      <c r="D943" s="94"/>
      <c r="E943" s="94"/>
      <c r="F943" s="94"/>
      <c r="G943" s="91"/>
      <c r="H943" s="91"/>
      <c r="I943" s="91"/>
      <c r="J943" s="92"/>
      <c r="K943" s="92"/>
      <c r="L943" s="93"/>
    </row>
    <row r="944" spans="2:12" x14ac:dyDescent="0.25">
      <c r="B944" s="90" t="str">
        <f>IF(C944="","",+COUNTA($C$7:C944))</f>
        <v/>
      </c>
      <c r="C944" s="94"/>
      <c r="D944" s="94"/>
      <c r="E944" s="94"/>
      <c r="F944" s="94"/>
      <c r="G944" s="91"/>
      <c r="H944" s="91"/>
      <c r="I944" s="91"/>
      <c r="J944" s="92"/>
      <c r="K944" s="92"/>
      <c r="L944" s="93"/>
    </row>
    <row r="945" spans="2:12" x14ac:dyDescent="0.25">
      <c r="B945" s="90" t="str">
        <f>IF(C945="","",+COUNTA($C$7:C945))</f>
        <v/>
      </c>
      <c r="C945" s="94"/>
      <c r="D945" s="94"/>
      <c r="E945" s="94"/>
      <c r="F945" s="94"/>
      <c r="G945" s="91"/>
      <c r="H945" s="91"/>
      <c r="I945" s="91"/>
      <c r="J945" s="92"/>
      <c r="K945" s="92"/>
      <c r="L945" s="93"/>
    </row>
    <row r="946" spans="2:12" x14ac:dyDescent="0.25">
      <c r="B946" s="90" t="str">
        <f>IF(C946="","",+COUNTA($C$7:C946))</f>
        <v/>
      </c>
      <c r="C946" s="94"/>
      <c r="D946" s="94"/>
      <c r="E946" s="94"/>
      <c r="F946" s="94"/>
      <c r="G946" s="91"/>
      <c r="H946" s="91"/>
      <c r="I946" s="91"/>
      <c r="J946" s="92"/>
      <c r="K946" s="92"/>
      <c r="L946" s="93"/>
    </row>
    <row r="947" spans="2:12" x14ac:dyDescent="0.25">
      <c r="B947" s="90" t="str">
        <f>IF(C947="","",+COUNTA($C$7:C947))</f>
        <v/>
      </c>
      <c r="C947" s="94"/>
      <c r="D947" s="94"/>
      <c r="E947" s="94"/>
      <c r="F947" s="94"/>
      <c r="G947" s="91"/>
      <c r="H947" s="91"/>
      <c r="I947" s="91"/>
      <c r="J947" s="92"/>
      <c r="K947" s="92"/>
      <c r="L947" s="93"/>
    </row>
    <row r="948" spans="2:12" x14ac:dyDescent="0.25">
      <c r="B948" s="90" t="str">
        <f>IF(C948="","",+COUNTA($C$7:C948))</f>
        <v/>
      </c>
      <c r="C948" s="94"/>
      <c r="D948" s="94"/>
      <c r="E948" s="94"/>
      <c r="F948" s="94"/>
      <c r="G948" s="91"/>
      <c r="H948" s="91"/>
      <c r="I948" s="91"/>
      <c r="J948" s="92"/>
      <c r="K948" s="92"/>
      <c r="L948" s="93"/>
    </row>
    <row r="949" spans="2:12" x14ac:dyDescent="0.25">
      <c r="B949" s="90" t="str">
        <f>IF(C949="","",+COUNTA($C$7:C949))</f>
        <v/>
      </c>
      <c r="C949" s="94"/>
      <c r="D949" s="94"/>
      <c r="E949" s="94"/>
      <c r="F949" s="94"/>
      <c r="G949" s="91"/>
      <c r="H949" s="91"/>
      <c r="I949" s="91"/>
      <c r="J949" s="92"/>
      <c r="K949" s="92"/>
      <c r="L949" s="93"/>
    </row>
    <row r="950" spans="2:12" x14ac:dyDescent="0.25">
      <c r="B950" s="90" t="str">
        <f>IF(C950="","",+COUNTA($C$7:C950))</f>
        <v/>
      </c>
      <c r="C950" s="94"/>
      <c r="D950" s="94"/>
      <c r="E950" s="94"/>
      <c r="F950" s="94"/>
      <c r="G950" s="91"/>
      <c r="H950" s="91"/>
      <c r="I950" s="91"/>
      <c r="J950" s="92"/>
      <c r="K950" s="92"/>
      <c r="L950" s="93"/>
    </row>
    <row r="951" spans="2:12" x14ac:dyDescent="0.25">
      <c r="B951" s="90" t="str">
        <f>IF(C951="","",+COUNTA($C$7:C951))</f>
        <v/>
      </c>
      <c r="C951" s="94"/>
      <c r="D951" s="94"/>
      <c r="E951" s="94"/>
      <c r="F951" s="94"/>
      <c r="G951" s="91"/>
      <c r="H951" s="91"/>
      <c r="I951" s="91"/>
      <c r="J951" s="92"/>
      <c r="K951" s="92"/>
      <c r="L951" s="93"/>
    </row>
    <row r="952" spans="2:12" x14ac:dyDescent="0.25">
      <c r="B952" s="90" t="str">
        <f>IF(C952="","",+COUNTA($C$7:C952))</f>
        <v/>
      </c>
      <c r="C952" s="94"/>
      <c r="D952" s="94"/>
      <c r="E952" s="94"/>
      <c r="F952" s="94"/>
      <c r="G952" s="91"/>
      <c r="H952" s="91"/>
      <c r="I952" s="91"/>
      <c r="J952" s="92"/>
      <c r="K952" s="92"/>
      <c r="L952" s="93"/>
    </row>
    <row r="953" spans="2:12" x14ac:dyDescent="0.25">
      <c r="B953" s="90" t="str">
        <f>IF(C953="","",+COUNTA($C$7:C953))</f>
        <v/>
      </c>
      <c r="C953" s="94"/>
      <c r="D953" s="94"/>
      <c r="E953" s="94"/>
      <c r="F953" s="94"/>
      <c r="G953" s="91"/>
      <c r="H953" s="91"/>
      <c r="I953" s="91"/>
      <c r="J953" s="92"/>
      <c r="K953" s="92"/>
      <c r="L953" s="93"/>
    </row>
    <row r="954" spans="2:12" x14ac:dyDescent="0.25">
      <c r="B954" s="90" t="str">
        <f>IF(C954="","",+COUNTA($C$7:C954))</f>
        <v/>
      </c>
      <c r="C954" s="94"/>
      <c r="D954" s="94"/>
      <c r="E954" s="94"/>
      <c r="F954" s="94"/>
      <c r="G954" s="91"/>
      <c r="H954" s="91"/>
      <c r="I954" s="91"/>
      <c r="J954" s="92"/>
      <c r="K954" s="92"/>
      <c r="L954" s="93"/>
    </row>
    <row r="955" spans="2:12" x14ac:dyDescent="0.25">
      <c r="B955" s="90" t="str">
        <f>IF(C955="","",+COUNTA($C$7:C955))</f>
        <v/>
      </c>
      <c r="C955" s="94"/>
      <c r="D955" s="94"/>
      <c r="E955" s="94"/>
      <c r="F955" s="94"/>
      <c r="G955" s="91"/>
      <c r="H955" s="91"/>
      <c r="I955" s="91"/>
      <c r="J955" s="92"/>
      <c r="K955" s="92"/>
      <c r="L955" s="93"/>
    </row>
    <row r="956" spans="2:12" x14ac:dyDescent="0.25">
      <c r="B956" s="90" t="str">
        <f>IF(C956="","",+COUNTA($C$7:C956))</f>
        <v/>
      </c>
      <c r="C956" s="94"/>
      <c r="D956" s="94"/>
      <c r="E956" s="94"/>
      <c r="F956" s="94"/>
      <c r="G956" s="91"/>
      <c r="H956" s="91"/>
      <c r="I956" s="91"/>
      <c r="J956" s="92"/>
      <c r="K956" s="92"/>
      <c r="L956" s="93"/>
    </row>
    <row r="957" spans="2:12" x14ac:dyDescent="0.25">
      <c r="B957" s="90" t="str">
        <f>IF(C957="","",+COUNTA($C$7:C957))</f>
        <v/>
      </c>
      <c r="C957" s="94"/>
      <c r="D957" s="94"/>
      <c r="E957" s="94"/>
      <c r="F957" s="94"/>
      <c r="G957" s="91"/>
      <c r="H957" s="91"/>
      <c r="I957" s="91"/>
      <c r="J957" s="92"/>
      <c r="K957" s="92"/>
      <c r="L957" s="93"/>
    </row>
    <row r="958" spans="2:12" x14ac:dyDescent="0.25">
      <c r="B958" s="90" t="str">
        <f>IF(C958="","",+COUNTA($C$7:C958))</f>
        <v/>
      </c>
      <c r="C958" s="94"/>
      <c r="D958" s="94"/>
      <c r="E958" s="94"/>
      <c r="F958" s="94"/>
      <c r="G958" s="91"/>
      <c r="H958" s="91"/>
      <c r="I958" s="91"/>
      <c r="J958" s="92"/>
      <c r="K958" s="92"/>
      <c r="L958" s="93"/>
    </row>
    <row r="959" spans="2:12" x14ac:dyDescent="0.25">
      <c r="B959" s="90" t="str">
        <f>IF(C959="","",+COUNTA($C$7:C959))</f>
        <v/>
      </c>
      <c r="C959" s="94"/>
      <c r="D959" s="94"/>
      <c r="E959" s="94"/>
      <c r="F959" s="94"/>
      <c r="G959" s="91"/>
      <c r="H959" s="91"/>
      <c r="I959" s="91"/>
      <c r="J959" s="92"/>
      <c r="K959" s="92"/>
      <c r="L959" s="93"/>
    </row>
    <row r="960" spans="2:12" x14ac:dyDescent="0.25">
      <c r="B960" s="90" t="str">
        <f>IF(C960="","",+COUNTA($C$7:C960))</f>
        <v/>
      </c>
      <c r="C960" s="94"/>
      <c r="D960" s="94"/>
      <c r="E960" s="94"/>
      <c r="F960" s="94"/>
      <c r="G960" s="91"/>
      <c r="H960" s="91"/>
      <c r="I960" s="91"/>
      <c r="J960" s="92"/>
      <c r="K960" s="92"/>
      <c r="L960" s="93"/>
    </row>
    <row r="961" spans="2:12" x14ac:dyDescent="0.25">
      <c r="B961" s="90" t="str">
        <f>IF(C961="","",+COUNTA($C$7:C961))</f>
        <v/>
      </c>
      <c r="C961" s="94"/>
      <c r="D961" s="94"/>
      <c r="E961" s="94"/>
      <c r="F961" s="94"/>
      <c r="G961" s="91"/>
      <c r="H961" s="91"/>
      <c r="I961" s="91"/>
      <c r="J961" s="92"/>
      <c r="K961" s="92"/>
      <c r="L961" s="93"/>
    </row>
    <row r="962" spans="2:12" x14ac:dyDescent="0.25">
      <c r="B962" s="90" t="str">
        <f>IF(C962="","",+COUNTA($C$7:C962))</f>
        <v/>
      </c>
      <c r="C962" s="94"/>
      <c r="D962" s="94"/>
      <c r="E962" s="94"/>
      <c r="F962" s="94"/>
      <c r="G962" s="91"/>
      <c r="H962" s="91"/>
      <c r="I962" s="91"/>
      <c r="J962" s="92"/>
      <c r="K962" s="92"/>
      <c r="L962" s="93"/>
    </row>
    <row r="963" spans="2:12" x14ac:dyDescent="0.25">
      <c r="B963" s="90" t="str">
        <f>IF(C963="","",+COUNTA($C$7:C963))</f>
        <v/>
      </c>
      <c r="C963" s="94"/>
      <c r="D963" s="94"/>
      <c r="E963" s="94"/>
      <c r="F963" s="94"/>
      <c r="G963" s="91"/>
      <c r="H963" s="91"/>
      <c r="I963" s="91"/>
      <c r="J963" s="92"/>
      <c r="K963" s="92"/>
      <c r="L963" s="93"/>
    </row>
    <row r="964" spans="2:12" x14ac:dyDescent="0.25">
      <c r="B964" s="90" t="str">
        <f>IF(C964="","",+COUNTA($C$7:C964))</f>
        <v/>
      </c>
      <c r="C964" s="94"/>
      <c r="D964" s="94"/>
      <c r="E964" s="94"/>
      <c r="F964" s="94"/>
      <c r="G964" s="91"/>
      <c r="H964" s="91"/>
      <c r="I964" s="91"/>
      <c r="J964" s="92"/>
      <c r="K964" s="92"/>
      <c r="L964" s="93"/>
    </row>
    <row r="965" spans="2:12" x14ac:dyDescent="0.25">
      <c r="B965" s="90" t="str">
        <f>IF(C965="","",+COUNTA($C$7:C965))</f>
        <v/>
      </c>
      <c r="C965" s="94"/>
      <c r="D965" s="94"/>
      <c r="E965" s="94"/>
      <c r="F965" s="94"/>
      <c r="G965" s="91"/>
      <c r="H965" s="91"/>
      <c r="I965" s="91"/>
      <c r="J965" s="92"/>
      <c r="K965" s="92"/>
      <c r="L965" s="93"/>
    </row>
    <row r="966" spans="2:12" x14ac:dyDescent="0.25">
      <c r="B966" s="90" t="str">
        <f>IF(C966="","",+COUNTA($C$7:C966))</f>
        <v/>
      </c>
      <c r="C966" s="94"/>
      <c r="D966" s="94"/>
      <c r="E966" s="94"/>
      <c r="F966" s="94"/>
      <c r="G966" s="91"/>
      <c r="H966" s="91"/>
      <c r="I966" s="91"/>
      <c r="J966" s="92"/>
      <c r="K966" s="92"/>
      <c r="L966" s="93"/>
    </row>
    <row r="967" spans="2:12" x14ac:dyDescent="0.25">
      <c r="B967" s="90" t="str">
        <f>IF(C967="","",+COUNTA($C$7:C967))</f>
        <v/>
      </c>
      <c r="C967" s="94"/>
      <c r="D967" s="94"/>
      <c r="E967" s="94"/>
      <c r="F967" s="94"/>
      <c r="G967" s="91"/>
      <c r="H967" s="91"/>
      <c r="I967" s="91"/>
      <c r="J967" s="92"/>
      <c r="K967" s="92"/>
      <c r="L967" s="93"/>
    </row>
    <row r="968" spans="2:12" x14ac:dyDescent="0.25">
      <c r="B968" s="90" t="str">
        <f>IF(C968="","",+COUNTA($C$7:C968))</f>
        <v/>
      </c>
      <c r="C968" s="94"/>
      <c r="D968" s="94"/>
      <c r="E968" s="94"/>
      <c r="F968" s="94"/>
      <c r="G968" s="91"/>
      <c r="H968" s="91"/>
      <c r="I968" s="91"/>
      <c r="J968" s="92"/>
      <c r="K968" s="92"/>
      <c r="L968" s="93"/>
    </row>
    <row r="969" spans="2:12" x14ac:dyDescent="0.25">
      <c r="B969" s="90" t="str">
        <f>IF(C969="","",+COUNTA($C$7:C969))</f>
        <v/>
      </c>
      <c r="C969" s="94"/>
      <c r="D969" s="94"/>
      <c r="E969" s="94"/>
      <c r="F969" s="94"/>
      <c r="G969" s="91"/>
      <c r="H969" s="91"/>
      <c r="I969" s="91"/>
      <c r="J969" s="92"/>
      <c r="K969" s="92"/>
      <c r="L969" s="93"/>
    </row>
    <row r="970" spans="2:12" x14ac:dyDescent="0.25">
      <c r="B970" s="90" t="str">
        <f>IF(C970="","",+COUNTA($C$7:C970))</f>
        <v/>
      </c>
      <c r="C970" s="94"/>
      <c r="D970" s="94"/>
      <c r="E970" s="94"/>
      <c r="F970" s="94"/>
      <c r="G970" s="91"/>
      <c r="H970" s="91"/>
      <c r="I970" s="91"/>
      <c r="J970" s="92"/>
      <c r="K970" s="92"/>
      <c r="L970" s="93"/>
    </row>
    <row r="971" spans="2:12" x14ac:dyDescent="0.25">
      <c r="B971" s="90" t="str">
        <f>IF(C971="","",+COUNTA($C$7:C971))</f>
        <v/>
      </c>
      <c r="C971" s="94"/>
      <c r="D971" s="94"/>
      <c r="E971" s="94"/>
      <c r="F971" s="94"/>
      <c r="G971" s="91"/>
      <c r="H971" s="91"/>
      <c r="I971" s="91"/>
      <c r="J971" s="92"/>
      <c r="K971" s="92"/>
      <c r="L971" s="93"/>
    </row>
    <row r="972" spans="2:12" x14ac:dyDescent="0.25">
      <c r="B972" s="90" t="str">
        <f>IF(C972="","",+COUNTA($C$7:C972))</f>
        <v/>
      </c>
      <c r="C972" s="94"/>
      <c r="D972" s="94"/>
      <c r="E972" s="94"/>
      <c r="F972" s="94"/>
      <c r="G972" s="91"/>
      <c r="H972" s="91"/>
      <c r="I972" s="91"/>
      <c r="J972" s="92"/>
      <c r="K972" s="92"/>
      <c r="L972" s="93"/>
    </row>
    <row r="973" spans="2:12" x14ac:dyDescent="0.25">
      <c r="B973" s="90" t="str">
        <f>IF(C973="","",+COUNTA($C$7:C973))</f>
        <v/>
      </c>
      <c r="C973" s="94"/>
      <c r="D973" s="94"/>
      <c r="E973" s="94"/>
      <c r="F973" s="94"/>
      <c r="G973" s="91"/>
      <c r="H973" s="91"/>
      <c r="I973" s="91"/>
      <c r="J973" s="92"/>
      <c r="K973" s="92"/>
      <c r="L973" s="93"/>
    </row>
    <row r="974" spans="2:12" x14ac:dyDescent="0.25">
      <c r="B974" s="90" t="str">
        <f>IF(C974="","",+COUNTA($C$7:C974))</f>
        <v/>
      </c>
      <c r="C974" s="94"/>
      <c r="D974" s="94"/>
      <c r="E974" s="94"/>
      <c r="F974" s="94"/>
      <c r="G974" s="91"/>
      <c r="H974" s="91"/>
      <c r="I974" s="91"/>
      <c r="J974" s="92"/>
      <c r="K974" s="92"/>
      <c r="L974" s="93"/>
    </row>
    <row r="975" spans="2:12" x14ac:dyDescent="0.25">
      <c r="B975" s="90" t="str">
        <f>IF(C975="","",+COUNTA($C$7:C975))</f>
        <v/>
      </c>
      <c r="C975" s="94"/>
      <c r="D975" s="94"/>
      <c r="E975" s="94"/>
      <c r="F975" s="94"/>
      <c r="G975" s="91"/>
      <c r="H975" s="91"/>
      <c r="I975" s="91"/>
      <c r="J975" s="92"/>
      <c r="K975" s="92"/>
      <c r="L975" s="93"/>
    </row>
    <row r="976" spans="2:12" x14ac:dyDescent="0.25">
      <c r="B976" s="90" t="str">
        <f>IF(C976="","",+COUNTA($C$7:C976))</f>
        <v/>
      </c>
      <c r="C976" s="94"/>
      <c r="D976" s="94"/>
      <c r="E976" s="94"/>
      <c r="F976" s="94"/>
      <c r="G976" s="91"/>
      <c r="H976" s="91"/>
      <c r="I976" s="91"/>
      <c r="J976" s="92"/>
      <c r="K976" s="92"/>
      <c r="L976" s="93"/>
    </row>
    <row r="977" spans="2:12" x14ac:dyDescent="0.25">
      <c r="B977" s="90" t="str">
        <f>IF(C977="","",+COUNTA($C$7:C977))</f>
        <v/>
      </c>
      <c r="C977" s="94"/>
      <c r="D977" s="94"/>
      <c r="E977" s="94"/>
      <c r="F977" s="94"/>
      <c r="G977" s="91"/>
      <c r="H977" s="91"/>
      <c r="I977" s="91"/>
      <c r="J977" s="92"/>
      <c r="K977" s="92"/>
      <c r="L977" s="93"/>
    </row>
    <row r="978" spans="2:12" x14ac:dyDescent="0.25">
      <c r="B978" s="90" t="str">
        <f>IF(C978="","",+COUNTA($C$7:C978))</f>
        <v/>
      </c>
      <c r="C978" s="94"/>
      <c r="D978" s="94"/>
      <c r="E978" s="94"/>
      <c r="F978" s="94"/>
      <c r="G978" s="91"/>
      <c r="H978" s="91"/>
      <c r="I978" s="91"/>
      <c r="J978" s="92"/>
      <c r="K978" s="92"/>
      <c r="L978" s="93"/>
    </row>
    <row r="979" spans="2:12" x14ac:dyDescent="0.25">
      <c r="B979" s="90" t="str">
        <f>IF(C979="","",+COUNTA($C$7:C979))</f>
        <v/>
      </c>
      <c r="C979" s="94"/>
      <c r="D979" s="94"/>
      <c r="E979" s="94"/>
      <c r="F979" s="94"/>
      <c r="G979" s="91"/>
      <c r="H979" s="91"/>
      <c r="I979" s="91"/>
      <c r="J979" s="92"/>
      <c r="K979" s="92"/>
      <c r="L979" s="93"/>
    </row>
    <row r="980" spans="2:12" x14ac:dyDescent="0.25">
      <c r="B980" s="90" t="str">
        <f>IF(C980="","",+COUNTA($C$7:C980))</f>
        <v/>
      </c>
      <c r="C980" s="94"/>
      <c r="D980" s="94"/>
      <c r="E980" s="94"/>
      <c r="F980" s="94"/>
      <c r="G980" s="91"/>
      <c r="H980" s="91"/>
      <c r="I980" s="91"/>
      <c r="J980" s="92"/>
      <c r="K980" s="92"/>
      <c r="L980" s="93"/>
    </row>
    <row r="981" spans="2:12" x14ac:dyDescent="0.25">
      <c r="B981" s="90" t="str">
        <f>IF(C981="","",+COUNTA($C$7:C981))</f>
        <v/>
      </c>
      <c r="C981" s="94"/>
      <c r="D981" s="94"/>
      <c r="E981" s="94"/>
      <c r="F981" s="94"/>
      <c r="G981" s="91"/>
      <c r="H981" s="91"/>
      <c r="I981" s="91"/>
      <c r="J981" s="92"/>
      <c r="K981" s="92"/>
      <c r="L981" s="93"/>
    </row>
    <row r="982" spans="2:12" x14ac:dyDescent="0.25">
      <c r="B982" s="90" t="str">
        <f>IF(C982="","",+COUNTA($C$7:C982))</f>
        <v/>
      </c>
      <c r="C982" s="94"/>
      <c r="D982" s="94"/>
      <c r="E982" s="94"/>
      <c r="F982" s="94"/>
      <c r="G982" s="91"/>
      <c r="H982" s="91"/>
      <c r="I982" s="91"/>
      <c r="J982" s="92"/>
      <c r="K982" s="92"/>
      <c r="L982" s="93"/>
    </row>
    <row r="983" spans="2:12" x14ac:dyDescent="0.25">
      <c r="B983" s="90" t="str">
        <f>IF(C983="","",+COUNTA($C$7:C983))</f>
        <v/>
      </c>
      <c r="C983" s="94"/>
      <c r="D983" s="94"/>
      <c r="E983" s="94"/>
      <c r="F983" s="94"/>
      <c r="G983" s="91"/>
      <c r="H983" s="91"/>
      <c r="I983" s="91"/>
      <c r="J983" s="92"/>
      <c r="K983" s="92"/>
      <c r="L983" s="93"/>
    </row>
    <row r="984" spans="2:12" x14ac:dyDescent="0.25">
      <c r="B984" s="90" t="str">
        <f>IF(C984="","",+COUNTA($C$7:C984))</f>
        <v/>
      </c>
      <c r="C984" s="94"/>
      <c r="D984" s="94"/>
      <c r="E984" s="94"/>
      <c r="F984" s="94"/>
      <c r="G984" s="91"/>
      <c r="H984" s="91"/>
      <c r="I984" s="91"/>
      <c r="J984" s="92"/>
      <c r="K984" s="92"/>
      <c r="L984" s="93"/>
    </row>
    <row r="985" spans="2:12" x14ac:dyDescent="0.25">
      <c r="B985" s="90" t="str">
        <f>IF(C985="","",+COUNTA($C$7:C985))</f>
        <v/>
      </c>
      <c r="C985" s="94"/>
      <c r="D985" s="94"/>
      <c r="E985" s="94"/>
      <c r="F985" s="94"/>
      <c r="G985" s="91"/>
      <c r="H985" s="91"/>
      <c r="I985" s="91"/>
      <c r="J985" s="92"/>
      <c r="K985" s="92"/>
      <c r="L985" s="93"/>
    </row>
    <row r="986" spans="2:12" x14ac:dyDescent="0.25">
      <c r="B986" s="90" t="str">
        <f>IF(C986="","",+COUNTA($C$7:C986))</f>
        <v/>
      </c>
      <c r="C986" s="94"/>
      <c r="D986" s="94"/>
      <c r="E986" s="94"/>
      <c r="F986" s="94"/>
      <c r="G986" s="91"/>
      <c r="H986" s="91"/>
      <c r="I986" s="91"/>
      <c r="J986" s="92"/>
      <c r="K986" s="92"/>
      <c r="L986" s="93"/>
    </row>
    <row r="987" spans="2:12" x14ac:dyDescent="0.25">
      <c r="B987" s="90" t="str">
        <f>IF(C987="","",+COUNTA($C$7:C987))</f>
        <v/>
      </c>
      <c r="C987" s="94"/>
      <c r="D987" s="94"/>
      <c r="E987" s="94"/>
      <c r="F987" s="94"/>
      <c r="G987" s="91"/>
      <c r="H987" s="91"/>
      <c r="I987" s="91"/>
      <c r="J987" s="92"/>
      <c r="K987" s="92"/>
      <c r="L987" s="93"/>
    </row>
    <row r="988" spans="2:12" x14ac:dyDescent="0.25">
      <c r="B988" s="90" t="str">
        <f>IF(C988="","",+COUNTA($C$7:C988))</f>
        <v/>
      </c>
      <c r="C988" s="94"/>
      <c r="D988" s="94"/>
      <c r="E988" s="94"/>
      <c r="F988" s="94"/>
      <c r="G988" s="91"/>
      <c r="H988" s="91"/>
      <c r="I988" s="91"/>
      <c r="J988" s="92"/>
      <c r="K988" s="92"/>
      <c r="L988" s="93"/>
    </row>
    <row r="989" spans="2:12" x14ac:dyDescent="0.25">
      <c r="B989" s="90" t="str">
        <f>IF(C989="","",+COUNTA($C$7:C989))</f>
        <v/>
      </c>
      <c r="C989" s="94"/>
      <c r="D989" s="94"/>
      <c r="E989" s="94"/>
      <c r="F989" s="94"/>
      <c r="G989" s="91"/>
      <c r="H989" s="91"/>
      <c r="I989" s="91"/>
      <c r="J989" s="92"/>
      <c r="K989" s="92"/>
      <c r="L989" s="93"/>
    </row>
    <row r="990" spans="2:12" x14ac:dyDescent="0.25">
      <c r="B990" s="90" t="str">
        <f>IF(C990="","",+COUNTA($C$7:C990))</f>
        <v/>
      </c>
      <c r="C990" s="94"/>
      <c r="D990" s="94"/>
      <c r="E990" s="94"/>
      <c r="F990" s="94"/>
      <c r="G990" s="91"/>
      <c r="H990" s="91"/>
      <c r="I990" s="91"/>
      <c r="J990" s="92"/>
      <c r="K990" s="92"/>
      <c r="L990" s="93"/>
    </row>
    <row r="991" spans="2:12" x14ac:dyDescent="0.25">
      <c r="B991" s="90" t="str">
        <f>IF(C991="","",+COUNTA($C$7:C991))</f>
        <v/>
      </c>
      <c r="C991" s="94"/>
      <c r="D991" s="94"/>
      <c r="E991" s="94"/>
      <c r="F991" s="94"/>
      <c r="G991" s="91"/>
      <c r="H991" s="91"/>
      <c r="I991" s="91"/>
      <c r="J991" s="92"/>
      <c r="K991" s="92"/>
      <c r="L991" s="93"/>
    </row>
    <row r="992" spans="2:12" x14ac:dyDescent="0.25">
      <c r="B992" s="90" t="str">
        <f>IF(C992="","",+COUNTA($C$7:C992))</f>
        <v/>
      </c>
      <c r="C992" s="94"/>
      <c r="D992" s="94"/>
      <c r="E992" s="94"/>
      <c r="F992" s="94"/>
      <c r="G992" s="91"/>
      <c r="H992" s="91"/>
      <c r="I992" s="91"/>
      <c r="J992" s="92"/>
      <c r="K992" s="92"/>
      <c r="L992" s="93"/>
    </row>
    <row r="993" spans="2:12" x14ac:dyDescent="0.25">
      <c r="B993" s="90" t="str">
        <f>IF(C993="","",+COUNTA($C$7:C993))</f>
        <v/>
      </c>
      <c r="C993" s="94"/>
      <c r="D993" s="94"/>
      <c r="E993" s="94"/>
      <c r="F993" s="94"/>
      <c r="G993" s="91"/>
      <c r="H993" s="91"/>
      <c r="I993" s="91"/>
      <c r="J993" s="92"/>
      <c r="K993" s="92"/>
      <c r="L993" s="93"/>
    </row>
    <row r="994" spans="2:12" x14ac:dyDescent="0.25">
      <c r="B994" s="90" t="str">
        <f>IF(C994="","",+COUNTA($C$7:C994))</f>
        <v/>
      </c>
      <c r="C994" s="94"/>
      <c r="D994" s="94"/>
      <c r="E994" s="94"/>
      <c r="F994" s="94"/>
      <c r="G994" s="91"/>
      <c r="H994" s="91"/>
      <c r="I994" s="91"/>
      <c r="J994" s="92"/>
      <c r="K994" s="92"/>
      <c r="L994" s="93"/>
    </row>
    <row r="995" spans="2:12" x14ac:dyDescent="0.25">
      <c r="B995" s="90" t="str">
        <f>IF(C995="","",+COUNTA($C$7:C995))</f>
        <v/>
      </c>
      <c r="C995" s="94"/>
      <c r="D995" s="94"/>
      <c r="E995" s="94"/>
      <c r="F995" s="94"/>
      <c r="G995" s="91"/>
      <c r="H995" s="91"/>
      <c r="I995" s="91"/>
      <c r="J995" s="92"/>
      <c r="K995" s="92"/>
      <c r="L995" s="93"/>
    </row>
    <row r="996" spans="2:12" x14ac:dyDescent="0.25">
      <c r="B996" s="90" t="str">
        <f>IF(C996="","",+COUNTA($C$7:C996))</f>
        <v/>
      </c>
      <c r="C996" s="94"/>
      <c r="D996" s="94"/>
      <c r="E996" s="94"/>
      <c r="F996" s="94"/>
      <c r="G996" s="91"/>
      <c r="H996" s="91"/>
      <c r="I996" s="91"/>
      <c r="J996" s="92"/>
      <c r="K996" s="92"/>
      <c r="L996" s="93"/>
    </row>
    <row r="997" spans="2:12" x14ac:dyDescent="0.25">
      <c r="B997" s="90" t="str">
        <f>IF(C997="","",+COUNTA($C$7:C997))</f>
        <v/>
      </c>
      <c r="C997" s="94"/>
      <c r="D997" s="94"/>
      <c r="E997" s="94"/>
      <c r="F997" s="94"/>
      <c r="G997" s="91"/>
      <c r="H997" s="91"/>
      <c r="I997" s="91"/>
      <c r="J997" s="92"/>
      <c r="K997" s="92"/>
      <c r="L997" s="93"/>
    </row>
    <row r="998" spans="2:12" x14ac:dyDescent="0.25">
      <c r="B998" s="90" t="str">
        <f>IF(C998="","",+COUNTA($C$7:C998))</f>
        <v/>
      </c>
      <c r="C998" s="94"/>
      <c r="D998" s="94"/>
      <c r="E998" s="94"/>
      <c r="F998" s="94"/>
      <c r="G998" s="91"/>
      <c r="H998" s="91"/>
      <c r="I998" s="91"/>
      <c r="J998" s="92"/>
      <c r="K998" s="92"/>
      <c r="L998" s="93"/>
    </row>
    <row r="999" spans="2:12" x14ac:dyDescent="0.25">
      <c r="B999" s="90" t="str">
        <f>IF(C999="","",+COUNTA($C$7:C999))</f>
        <v/>
      </c>
      <c r="C999" s="94"/>
      <c r="D999" s="94"/>
      <c r="E999" s="94"/>
      <c r="F999" s="94"/>
      <c r="G999" s="91"/>
      <c r="H999" s="91"/>
      <c r="I999" s="91"/>
      <c r="J999" s="92"/>
      <c r="K999" s="92"/>
      <c r="L999" s="93"/>
    </row>
    <row r="1000" spans="2:12" x14ac:dyDescent="0.25">
      <c r="B1000" s="90" t="str">
        <f>IF(C1000="","",+COUNTA($C$7:C1000))</f>
        <v/>
      </c>
      <c r="C1000" s="94"/>
      <c r="D1000" s="94"/>
      <c r="E1000" s="94"/>
      <c r="F1000" s="94"/>
      <c r="G1000" s="91"/>
      <c r="H1000" s="91"/>
      <c r="I1000" s="91"/>
      <c r="J1000" s="92"/>
      <c r="K1000" s="92"/>
      <c r="L1000" s="93"/>
    </row>
    <row r="1001" spans="2:12" x14ac:dyDescent="0.25">
      <c r="B1001" s="90" t="str">
        <f>IF(C1001="","",+COUNTA($C$7:C1001))</f>
        <v/>
      </c>
      <c r="C1001" s="94"/>
      <c r="D1001" s="94"/>
      <c r="E1001" s="94"/>
      <c r="F1001" s="94"/>
      <c r="G1001" s="91"/>
      <c r="H1001" s="91"/>
      <c r="I1001" s="91"/>
      <c r="J1001" s="92"/>
      <c r="K1001" s="92"/>
      <c r="L1001" s="93"/>
    </row>
    <row r="1002" spans="2:12" x14ac:dyDescent="0.25">
      <c r="B1002" s="90" t="str">
        <f>IF(C1002="","",+COUNTA($C$7:C1002))</f>
        <v/>
      </c>
      <c r="C1002" s="94"/>
      <c r="D1002" s="94"/>
      <c r="E1002" s="94"/>
      <c r="F1002" s="94"/>
      <c r="G1002" s="91"/>
      <c r="H1002" s="91"/>
      <c r="I1002" s="91"/>
      <c r="J1002" s="92"/>
      <c r="K1002" s="92"/>
      <c r="L1002" s="93"/>
    </row>
    <row r="1003" spans="2:12" x14ac:dyDescent="0.25">
      <c r="B1003" s="90" t="str">
        <f>IF(C1003="","",+COUNTA($C$7:C1003))</f>
        <v/>
      </c>
      <c r="C1003" s="94"/>
      <c r="D1003" s="94"/>
      <c r="E1003" s="94"/>
      <c r="F1003" s="94"/>
      <c r="G1003" s="91"/>
      <c r="H1003" s="91"/>
      <c r="I1003" s="91"/>
      <c r="J1003" s="92"/>
      <c r="K1003" s="92"/>
      <c r="L1003" s="93"/>
    </row>
    <row r="1004" spans="2:12" x14ac:dyDescent="0.25">
      <c r="B1004" s="90" t="str">
        <f>IF(C1004="","",+COUNTA($C$7:C1004))</f>
        <v/>
      </c>
      <c r="C1004" s="94"/>
      <c r="D1004" s="94"/>
      <c r="E1004" s="94"/>
      <c r="F1004" s="94"/>
      <c r="G1004" s="91"/>
      <c r="H1004" s="91"/>
      <c r="I1004" s="91"/>
      <c r="J1004" s="92"/>
      <c r="K1004" s="92"/>
      <c r="L1004" s="93"/>
    </row>
    <row r="1005" spans="2:12" x14ac:dyDescent="0.25">
      <c r="B1005" s="90" t="str">
        <f>IF(C1005="","",+COUNTA($C$7:C1005))</f>
        <v/>
      </c>
      <c r="C1005" s="94"/>
      <c r="D1005" s="94"/>
      <c r="E1005" s="94"/>
      <c r="F1005" s="94"/>
      <c r="G1005" s="91"/>
      <c r="H1005" s="91"/>
      <c r="I1005" s="91"/>
      <c r="J1005" s="92"/>
      <c r="K1005" s="92"/>
      <c r="L1005" s="93"/>
    </row>
    <row r="1006" spans="2:12" x14ac:dyDescent="0.25">
      <c r="B1006" s="90" t="str">
        <f>IF(C1006="","",+COUNTA($C$7:C1006))</f>
        <v/>
      </c>
      <c r="C1006" s="94"/>
      <c r="D1006" s="94"/>
      <c r="E1006" s="94"/>
      <c r="F1006" s="94"/>
      <c r="G1006" s="91"/>
      <c r="H1006" s="91"/>
      <c r="I1006" s="91"/>
      <c r="J1006" s="92"/>
      <c r="K1006" s="92"/>
      <c r="L1006" s="93"/>
    </row>
    <row r="1007" spans="2:12" x14ac:dyDescent="0.25">
      <c r="B1007" s="90" t="str">
        <f>IF(C1007="","",+COUNTA($C$7:C1007))</f>
        <v/>
      </c>
      <c r="C1007" s="94"/>
      <c r="D1007" s="94"/>
      <c r="E1007" s="94"/>
      <c r="F1007" s="94"/>
      <c r="G1007" s="91"/>
      <c r="H1007" s="91"/>
      <c r="I1007" s="91"/>
      <c r="J1007" s="92"/>
      <c r="K1007" s="92"/>
      <c r="L1007" s="93"/>
    </row>
    <row r="1008" spans="2:12" x14ac:dyDescent="0.25">
      <c r="B1008" s="90" t="str">
        <f>IF(C1008="","",+COUNTA($C$7:C1008))</f>
        <v/>
      </c>
      <c r="C1008" s="94"/>
      <c r="D1008" s="94"/>
      <c r="E1008" s="94"/>
      <c r="F1008" s="94"/>
      <c r="G1008" s="91"/>
      <c r="H1008" s="91"/>
      <c r="I1008" s="91"/>
      <c r="J1008" s="92"/>
      <c r="K1008" s="92"/>
      <c r="L1008" s="93"/>
    </row>
    <row r="1009" spans="2:12" x14ac:dyDescent="0.25">
      <c r="B1009" s="90" t="str">
        <f>IF(C1009="","",+COUNTA($C$7:C1009))</f>
        <v/>
      </c>
      <c r="C1009" s="94"/>
      <c r="D1009" s="94"/>
      <c r="E1009" s="94"/>
      <c r="F1009" s="94"/>
      <c r="G1009" s="91"/>
      <c r="H1009" s="91"/>
      <c r="I1009" s="91"/>
      <c r="J1009" s="92"/>
      <c r="K1009" s="92"/>
      <c r="L1009" s="93"/>
    </row>
    <row r="1010" spans="2:12" x14ac:dyDescent="0.25">
      <c r="B1010" s="90" t="str">
        <f>IF(C1010="","",+COUNTA($C$7:C1010))</f>
        <v/>
      </c>
      <c r="C1010" s="94"/>
      <c r="D1010" s="94"/>
      <c r="E1010" s="94"/>
      <c r="F1010" s="94"/>
      <c r="G1010" s="91"/>
      <c r="H1010" s="91"/>
      <c r="I1010" s="91"/>
      <c r="J1010" s="92"/>
      <c r="K1010" s="92"/>
      <c r="L1010" s="93"/>
    </row>
    <row r="1011" spans="2:12" x14ac:dyDescent="0.25">
      <c r="B1011" s="90" t="str">
        <f>IF(C1011="","",+COUNTA($C$7:C1011))</f>
        <v/>
      </c>
      <c r="C1011" s="94"/>
      <c r="D1011" s="94"/>
      <c r="E1011" s="94"/>
      <c r="F1011" s="94"/>
      <c r="G1011" s="91"/>
      <c r="H1011" s="91"/>
      <c r="I1011" s="91"/>
      <c r="J1011" s="92"/>
      <c r="K1011" s="92"/>
      <c r="L1011" s="93"/>
    </row>
    <row r="1012" spans="2:12" x14ac:dyDescent="0.25">
      <c r="B1012" s="90" t="str">
        <f>IF(C1012="","",+COUNTA($C$7:C1012))</f>
        <v/>
      </c>
      <c r="C1012" s="94"/>
      <c r="D1012" s="94"/>
      <c r="E1012" s="94"/>
      <c r="F1012" s="94"/>
      <c r="G1012" s="91"/>
      <c r="H1012" s="91"/>
      <c r="I1012" s="91"/>
      <c r="J1012" s="92"/>
      <c r="K1012" s="92"/>
      <c r="L1012" s="93"/>
    </row>
    <row r="1013" spans="2:12" x14ac:dyDescent="0.25">
      <c r="B1013" s="90" t="str">
        <f>IF(C1013="","",+COUNTA($C$7:C1013))</f>
        <v/>
      </c>
      <c r="C1013" s="94"/>
      <c r="D1013" s="94"/>
      <c r="E1013" s="94"/>
      <c r="F1013" s="94"/>
      <c r="G1013" s="91"/>
      <c r="H1013" s="91"/>
      <c r="I1013" s="91"/>
      <c r="J1013" s="92"/>
      <c r="K1013" s="92"/>
      <c r="L1013" s="93"/>
    </row>
    <row r="1014" spans="2:12" x14ac:dyDescent="0.25">
      <c r="B1014" s="90" t="str">
        <f>IF(C1014="","",+COUNTA($C$7:C1014))</f>
        <v/>
      </c>
      <c r="C1014" s="94"/>
      <c r="D1014" s="94"/>
      <c r="E1014" s="94"/>
      <c r="F1014" s="94"/>
      <c r="G1014" s="91"/>
      <c r="H1014" s="91"/>
      <c r="I1014" s="91"/>
      <c r="J1014" s="92"/>
      <c r="K1014" s="92"/>
      <c r="L1014" s="93"/>
    </row>
    <row r="1015" spans="2:12" x14ac:dyDescent="0.25">
      <c r="B1015" s="90" t="str">
        <f>IF(C1015="","",+COUNTA($C$7:C1015))</f>
        <v/>
      </c>
      <c r="C1015" s="94"/>
      <c r="D1015" s="94"/>
      <c r="E1015" s="94"/>
      <c r="F1015" s="94"/>
      <c r="G1015" s="91"/>
      <c r="H1015" s="91"/>
      <c r="I1015" s="91"/>
      <c r="J1015" s="92"/>
      <c r="K1015" s="92"/>
      <c r="L1015" s="93"/>
    </row>
    <row r="1016" spans="2:12" x14ac:dyDescent="0.25">
      <c r="B1016" s="90" t="str">
        <f>IF(C1016="","",+COUNTA($C$7:C1016))</f>
        <v/>
      </c>
      <c r="C1016" s="94"/>
      <c r="D1016" s="94"/>
      <c r="E1016" s="94"/>
      <c r="F1016" s="94"/>
      <c r="G1016" s="91"/>
      <c r="H1016" s="91"/>
      <c r="I1016" s="91"/>
      <c r="J1016" s="92"/>
      <c r="K1016" s="92"/>
      <c r="L1016" s="93"/>
    </row>
    <row r="1017" spans="2:12" x14ac:dyDescent="0.25">
      <c r="B1017" s="90" t="str">
        <f>IF(C1017="","",+COUNTA($C$7:C1017))</f>
        <v/>
      </c>
      <c r="C1017" s="94"/>
      <c r="D1017" s="94"/>
      <c r="E1017" s="94"/>
      <c r="F1017" s="94"/>
      <c r="G1017" s="91"/>
      <c r="H1017" s="91"/>
      <c r="I1017" s="91"/>
      <c r="J1017" s="92"/>
      <c r="K1017" s="92"/>
      <c r="L1017" s="93"/>
    </row>
    <row r="1018" spans="2:12" x14ac:dyDescent="0.25">
      <c r="B1018" s="90" t="str">
        <f>IF(C1018="","",+COUNTA($C$7:C1018))</f>
        <v/>
      </c>
      <c r="C1018" s="94"/>
      <c r="D1018" s="94"/>
      <c r="E1018" s="94"/>
      <c r="F1018" s="94"/>
      <c r="G1018" s="91"/>
      <c r="H1018" s="91"/>
      <c r="I1018" s="91"/>
      <c r="J1018" s="92"/>
      <c r="K1018" s="92"/>
      <c r="L1018" s="93"/>
    </row>
    <row r="1019" spans="2:12" x14ac:dyDescent="0.25">
      <c r="B1019" s="90" t="str">
        <f>IF(C1019="","",+COUNTA($C$7:C1019))</f>
        <v/>
      </c>
      <c r="C1019" s="94"/>
      <c r="D1019" s="94"/>
      <c r="E1019" s="94"/>
      <c r="F1019" s="94"/>
      <c r="G1019" s="91"/>
      <c r="H1019" s="91"/>
      <c r="I1019" s="91"/>
      <c r="J1019" s="92"/>
      <c r="K1019" s="92"/>
      <c r="L1019" s="93"/>
    </row>
    <row r="1020" spans="2:12" x14ac:dyDescent="0.25">
      <c r="B1020" s="90" t="str">
        <f>IF(C1020="","",+COUNTA($C$7:C1020))</f>
        <v/>
      </c>
      <c r="C1020" s="94"/>
      <c r="D1020" s="94"/>
      <c r="E1020" s="94"/>
      <c r="F1020" s="94"/>
      <c r="G1020" s="91"/>
      <c r="H1020" s="91"/>
      <c r="I1020" s="91"/>
      <c r="J1020" s="92"/>
      <c r="K1020" s="92"/>
      <c r="L1020" s="93"/>
    </row>
    <row r="1021" spans="2:12" x14ac:dyDescent="0.25">
      <c r="B1021" s="90" t="str">
        <f>IF(C1021="","",+COUNTA($C$7:C1021))</f>
        <v/>
      </c>
      <c r="C1021" s="94"/>
      <c r="D1021" s="94"/>
      <c r="E1021" s="94"/>
      <c r="F1021" s="94"/>
      <c r="G1021" s="91"/>
      <c r="H1021" s="91"/>
      <c r="I1021" s="91"/>
      <c r="J1021" s="92"/>
      <c r="K1021" s="92"/>
      <c r="L1021" s="93"/>
    </row>
    <row r="1022" spans="2:12" x14ac:dyDescent="0.25">
      <c r="B1022" s="90" t="str">
        <f>IF(C1022="","",+COUNTA($C$7:C1022))</f>
        <v/>
      </c>
      <c r="C1022" s="94"/>
      <c r="D1022" s="94"/>
      <c r="E1022" s="94"/>
      <c r="F1022" s="94"/>
      <c r="G1022" s="91"/>
      <c r="H1022" s="91"/>
      <c r="I1022" s="91"/>
      <c r="J1022" s="92"/>
      <c r="K1022" s="92"/>
      <c r="L1022" s="93"/>
    </row>
    <row r="1023" spans="2:12" x14ac:dyDescent="0.25">
      <c r="B1023" s="90" t="str">
        <f>IF(C1023="","",+COUNTA($C$7:C1023))</f>
        <v/>
      </c>
      <c r="C1023" s="94"/>
      <c r="D1023" s="94"/>
      <c r="E1023" s="94"/>
      <c r="F1023" s="94"/>
      <c r="G1023" s="91"/>
      <c r="H1023" s="91"/>
      <c r="I1023" s="91"/>
      <c r="J1023" s="92"/>
      <c r="K1023" s="92"/>
      <c r="L1023" s="93"/>
    </row>
    <row r="1024" spans="2:12" x14ac:dyDescent="0.25">
      <c r="B1024" s="90" t="str">
        <f>IF(C1024="","",+COUNTA($C$7:C1024))</f>
        <v/>
      </c>
      <c r="C1024" s="94"/>
      <c r="D1024" s="94"/>
      <c r="E1024" s="94"/>
      <c r="F1024" s="94"/>
      <c r="G1024" s="91"/>
      <c r="H1024" s="91"/>
      <c r="I1024" s="91"/>
      <c r="J1024" s="92"/>
      <c r="K1024" s="92"/>
      <c r="L1024" s="93"/>
    </row>
    <row r="1025" spans="2:12" x14ac:dyDescent="0.25">
      <c r="B1025" s="90" t="str">
        <f>IF(C1025="","",+COUNTA($C$7:C1025))</f>
        <v/>
      </c>
      <c r="C1025" s="94"/>
      <c r="D1025" s="94"/>
      <c r="E1025" s="94"/>
      <c r="F1025" s="94"/>
      <c r="G1025" s="91"/>
      <c r="H1025" s="91"/>
      <c r="I1025" s="91"/>
      <c r="J1025" s="92"/>
      <c r="K1025" s="92"/>
      <c r="L1025" s="93"/>
    </row>
    <row r="1026" spans="2:12" x14ac:dyDescent="0.25">
      <c r="B1026" s="90" t="str">
        <f>IF(C1026="","",+COUNTA($C$7:C1026))</f>
        <v/>
      </c>
      <c r="C1026" s="94"/>
      <c r="D1026" s="94"/>
      <c r="E1026" s="94"/>
      <c r="F1026" s="94"/>
      <c r="G1026" s="91"/>
      <c r="H1026" s="91"/>
      <c r="I1026" s="91"/>
      <c r="J1026" s="92"/>
      <c r="K1026" s="92"/>
      <c r="L1026" s="93"/>
    </row>
    <row r="1027" spans="2:12" x14ac:dyDescent="0.25">
      <c r="B1027" s="90" t="str">
        <f>IF(C1027="","",+COUNTA($C$7:C1027))</f>
        <v/>
      </c>
      <c r="C1027" s="94"/>
      <c r="D1027" s="94"/>
      <c r="E1027" s="94"/>
      <c r="F1027" s="94"/>
      <c r="G1027" s="91"/>
      <c r="H1027" s="91"/>
      <c r="I1027" s="91"/>
      <c r="J1027" s="92"/>
      <c r="K1027" s="92"/>
      <c r="L1027" s="93"/>
    </row>
    <row r="1028" spans="2:12" x14ac:dyDescent="0.25">
      <c r="B1028" s="90" t="str">
        <f>IF(C1028="","",+COUNTA($C$7:C1028))</f>
        <v/>
      </c>
      <c r="C1028" s="94"/>
      <c r="D1028" s="94"/>
      <c r="E1028" s="94"/>
      <c r="F1028" s="94"/>
      <c r="G1028" s="91"/>
      <c r="H1028" s="91"/>
      <c r="I1028" s="91"/>
      <c r="J1028" s="92"/>
      <c r="K1028" s="92"/>
      <c r="L1028" s="93"/>
    </row>
    <row r="1029" spans="2:12" x14ac:dyDescent="0.25">
      <c r="B1029" s="90" t="str">
        <f>IF(C1029="","",+COUNTA($C$7:C1029))</f>
        <v/>
      </c>
      <c r="C1029" s="94"/>
      <c r="D1029" s="94"/>
      <c r="E1029" s="94"/>
      <c r="F1029" s="94"/>
      <c r="G1029" s="91"/>
      <c r="H1029" s="91"/>
      <c r="I1029" s="91"/>
      <c r="J1029" s="92"/>
      <c r="K1029" s="92"/>
      <c r="L1029" s="93"/>
    </row>
    <row r="1030" spans="2:12" x14ac:dyDescent="0.25">
      <c r="B1030" s="90" t="str">
        <f>IF(C1030="","",+COUNTA($C$7:C1030))</f>
        <v/>
      </c>
      <c r="C1030" s="94"/>
      <c r="D1030" s="94"/>
      <c r="E1030" s="94"/>
      <c r="F1030" s="94"/>
      <c r="G1030" s="91"/>
      <c r="H1030" s="91"/>
      <c r="I1030" s="91"/>
      <c r="J1030" s="92"/>
      <c r="K1030" s="92"/>
      <c r="L1030" s="93"/>
    </row>
    <row r="1031" spans="2:12" x14ac:dyDescent="0.25">
      <c r="B1031" s="90" t="str">
        <f>IF(C1031="","",+COUNTA($C$7:C1031))</f>
        <v/>
      </c>
      <c r="C1031" s="94"/>
      <c r="D1031" s="94"/>
      <c r="E1031" s="94"/>
      <c r="F1031" s="94"/>
      <c r="G1031" s="91"/>
      <c r="H1031" s="91"/>
      <c r="I1031" s="91"/>
      <c r="J1031" s="92"/>
      <c r="K1031" s="92"/>
      <c r="L1031" s="93"/>
    </row>
    <row r="1032" spans="2:12" x14ac:dyDescent="0.25">
      <c r="B1032" s="90" t="str">
        <f>IF(C1032="","",+COUNTA($C$7:C1032))</f>
        <v/>
      </c>
      <c r="C1032" s="94"/>
      <c r="D1032" s="94"/>
      <c r="E1032" s="94"/>
      <c r="F1032" s="94"/>
      <c r="G1032" s="91"/>
      <c r="H1032" s="91"/>
      <c r="I1032" s="91"/>
      <c r="J1032" s="92"/>
      <c r="K1032" s="92"/>
      <c r="L1032" s="93"/>
    </row>
    <row r="1033" spans="2:12" x14ac:dyDescent="0.25">
      <c r="B1033" s="90" t="str">
        <f>IF(C1033="","",+COUNTA($C$7:C1033))</f>
        <v/>
      </c>
      <c r="C1033" s="94"/>
      <c r="D1033" s="94"/>
      <c r="E1033" s="94"/>
      <c r="F1033" s="94"/>
      <c r="G1033" s="91"/>
      <c r="H1033" s="91"/>
      <c r="I1033" s="91"/>
      <c r="J1033" s="92"/>
      <c r="K1033" s="92"/>
      <c r="L1033" s="93"/>
    </row>
    <row r="1034" spans="2:12" x14ac:dyDescent="0.25">
      <c r="B1034" s="90" t="str">
        <f>IF(C1034="","",+COUNTA($C$7:C1034))</f>
        <v/>
      </c>
      <c r="C1034" s="94"/>
      <c r="D1034" s="94"/>
      <c r="E1034" s="94"/>
      <c r="F1034" s="94"/>
      <c r="G1034" s="91"/>
      <c r="H1034" s="91"/>
      <c r="I1034" s="91"/>
      <c r="J1034" s="92"/>
      <c r="K1034" s="92"/>
      <c r="L1034" s="93"/>
    </row>
    <row r="1035" spans="2:12" x14ac:dyDescent="0.25">
      <c r="B1035" s="90" t="str">
        <f>IF(C1035="","",+COUNTA($C$7:C1035))</f>
        <v/>
      </c>
      <c r="C1035" s="94"/>
      <c r="D1035" s="94"/>
      <c r="E1035" s="94"/>
      <c r="F1035" s="94"/>
      <c r="G1035" s="91"/>
      <c r="H1035" s="91"/>
      <c r="I1035" s="91"/>
      <c r="J1035" s="92"/>
      <c r="K1035" s="92"/>
      <c r="L1035" s="93"/>
    </row>
    <row r="1036" spans="2:12" x14ac:dyDescent="0.25">
      <c r="B1036" s="90" t="str">
        <f>IF(C1036="","",+COUNTA($C$7:C1036))</f>
        <v/>
      </c>
      <c r="C1036" s="94"/>
      <c r="D1036" s="94"/>
      <c r="E1036" s="94"/>
      <c r="F1036" s="94"/>
      <c r="G1036" s="91"/>
      <c r="H1036" s="91"/>
      <c r="I1036" s="91"/>
      <c r="J1036" s="92"/>
      <c r="K1036" s="92"/>
      <c r="L1036" s="93"/>
    </row>
    <row r="1037" spans="2:12" x14ac:dyDescent="0.25">
      <c r="B1037" s="90" t="str">
        <f>IF(C1037="","",+COUNTA($C$7:C1037))</f>
        <v/>
      </c>
      <c r="C1037" s="94"/>
      <c r="D1037" s="94"/>
      <c r="E1037" s="94"/>
      <c r="F1037" s="94"/>
      <c r="G1037" s="91"/>
      <c r="H1037" s="91"/>
      <c r="I1037" s="91"/>
      <c r="J1037" s="92"/>
      <c r="K1037" s="92"/>
      <c r="L1037" s="93"/>
    </row>
    <row r="1038" spans="2:12" x14ac:dyDescent="0.25">
      <c r="B1038" s="90" t="str">
        <f>IF(C1038="","",+COUNTA($C$7:C1038))</f>
        <v/>
      </c>
      <c r="C1038" s="94"/>
      <c r="D1038" s="94"/>
      <c r="E1038" s="94"/>
      <c r="F1038" s="94"/>
      <c r="G1038" s="91"/>
      <c r="H1038" s="91"/>
      <c r="I1038" s="91"/>
      <c r="J1038" s="92"/>
      <c r="K1038" s="92"/>
      <c r="L1038" s="93"/>
    </row>
    <row r="1039" spans="2:12" x14ac:dyDescent="0.25">
      <c r="B1039" s="90" t="str">
        <f>IF(C1039="","",+COUNTA($C$7:C1039))</f>
        <v/>
      </c>
      <c r="C1039" s="94"/>
      <c r="D1039" s="94"/>
      <c r="E1039" s="94"/>
      <c r="F1039" s="94"/>
      <c r="G1039" s="91"/>
      <c r="H1039" s="91"/>
      <c r="I1039" s="91"/>
      <c r="J1039" s="92"/>
      <c r="K1039" s="92"/>
      <c r="L1039" s="93"/>
    </row>
    <row r="1040" spans="2:12" x14ac:dyDescent="0.25">
      <c r="B1040" s="90" t="str">
        <f>IF(C1040="","",+COUNTA($C$7:C1040))</f>
        <v/>
      </c>
      <c r="C1040" s="94"/>
      <c r="D1040" s="94"/>
      <c r="E1040" s="94"/>
      <c r="F1040" s="94"/>
      <c r="G1040" s="91"/>
      <c r="H1040" s="91"/>
      <c r="I1040" s="91"/>
      <c r="J1040" s="92"/>
      <c r="K1040" s="92"/>
      <c r="L1040" s="93"/>
    </row>
    <row r="1041" spans="2:12" x14ac:dyDescent="0.25">
      <c r="B1041" s="90" t="str">
        <f>IF(C1041="","",+COUNTA($C$7:C1041))</f>
        <v/>
      </c>
      <c r="C1041" s="94"/>
      <c r="D1041" s="94"/>
      <c r="E1041" s="94"/>
      <c r="F1041" s="94"/>
      <c r="G1041" s="91"/>
      <c r="H1041" s="91"/>
      <c r="I1041" s="91"/>
      <c r="J1041" s="92"/>
      <c r="K1041" s="92"/>
      <c r="L1041" s="93"/>
    </row>
    <row r="1042" spans="2:12" x14ac:dyDescent="0.25">
      <c r="B1042" s="90" t="str">
        <f>IF(C1042="","",+COUNTA($C$7:C1042))</f>
        <v/>
      </c>
      <c r="C1042" s="94"/>
      <c r="D1042" s="94"/>
      <c r="E1042" s="94"/>
      <c r="F1042" s="94"/>
      <c r="G1042" s="91"/>
      <c r="H1042" s="91"/>
      <c r="I1042" s="91"/>
      <c r="J1042" s="92"/>
      <c r="K1042" s="92"/>
      <c r="L1042" s="93"/>
    </row>
    <row r="1043" spans="2:12" x14ac:dyDescent="0.25">
      <c r="B1043" s="90" t="str">
        <f>IF(C1043="","",+COUNTA($C$7:C1043))</f>
        <v/>
      </c>
      <c r="C1043" s="94"/>
      <c r="D1043" s="94"/>
      <c r="E1043" s="94"/>
      <c r="F1043" s="94"/>
      <c r="G1043" s="91"/>
      <c r="H1043" s="91"/>
      <c r="I1043" s="91"/>
      <c r="J1043" s="92"/>
      <c r="K1043" s="92"/>
      <c r="L1043" s="93"/>
    </row>
    <row r="1044" spans="2:12" x14ac:dyDescent="0.25">
      <c r="B1044" s="90" t="str">
        <f>IF(C1044="","",+COUNTA($C$7:C1044))</f>
        <v/>
      </c>
      <c r="C1044" s="94"/>
      <c r="D1044" s="94"/>
      <c r="E1044" s="94"/>
      <c r="F1044" s="94"/>
      <c r="G1044" s="91"/>
      <c r="H1044" s="91"/>
      <c r="I1044" s="91"/>
      <c r="J1044" s="92"/>
      <c r="K1044" s="92"/>
      <c r="L1044" s="93"/>
    </row>
    <row r="1045" spans="2:12" x14ac:dyDescent="0.25">
      <c r="B1045" s="90" t="str">
        <f>IF(C1045="","",+COUNTA($C$7:C1045))</f>
        <v/>
      </c>
      <c r="C1045" s="94"/>
      <c r="D1045" s="94"/>
      <c r="E1045" s="94"/>
      <c r="F1045" s="94"/>
      <c r="G1045" s="91"/>
      <c r="H1045" s="91"/>
      <c r="I1045" s="91"/>
      <c r="J1045" s="92"/>
      <c r="K1045" s="92"/>
      <c r="L1045" s="93"/>
    </row>
    <row r="1046" spans="2:12" x14ac:dyDescent="0.25">
      <c r="B1046" s="90" t="str">
        <f>IF(C1046="","",+COUNTA($C$7:C1046))</f>
        <v/>
      </c>
      <c r="C1046" s="94"/>
      <c r="D1046" s="94"/>
      <c r="E1046" s="94"/>
      <c r="F1046" s="94"/>
      <c r="G1046" s="91"/>
      <c r="H1046" s="91"/>
      <c r="I1046" s="91"/>
      <c r="J1046" s="92"/>
      <c r="K1046" s="92"/>
      <c r="L1046" s="93"/>
    </row>
    <row r="1047" spans="2:12" x14ac:dyDescent="0.25">
      <c r="B1047" s="90" t="str">
        <f>IF(C1047="","",+COUNTA($C$7:C1047))</f>
        <v/>
      </c>
      <c r="C1047" s="94"/>
      <c r="D1047" s="94"/>
      <c r="E1047" s="94"/>
      <c r="F1047" s="94"/>
      <c r="G1047" s="91"/>
      <c r="H1047" s="91"/>
      <c r="I1047" s="91"/>
      <c r="J1047" s="92"/>
      <c r="K1047" s="92"/>
      <c r="L1047" s="93"/>
    </row>
    <row r="1048" spans="2:12" x14ac:dyDescent="0.25">
      <c r="B1048" s="90" t="str">
        <f>IF(C1048="","",+COUNTA($C$7:C1048))</f>
        <v/>
      </c>
      <c r="C1048" s="94"/>
      <c r="D1048" s="94"/>
      <c r="E1048" s="94"/>
      <c r="F1048" s="94"/>
      <c r="G1048" s="91"/>
      <c r="H1048" s="91"/>
      <c r="I1048" s="91"/>
      <c r="J1048" s="92"/>
      <c r="K1048" s="92"/>
      <c r="L1048" s="93"/>
    </row>
    <row r="1049" spans="2:12" x14ac:dyDescent="0.25">
      <c r="B1049" s="90" t="str">
        <f>IF(C1049="","",+COUNTA($C$7:C1049))</f>
        <v/>
      </c>
      <c r="C1049" s="94"/>
      <c r="D1049" s="94"/>
      <c r="E1049" s="94"/>
      <c r="F1049" s="94"/>
      <c r="G1049" s="91"/>
      <c r="H1049" s="91"/>
      <c r="I1049" s="91"/>
      <c r="J1049" s="92"/>
      <c r="K1049" s="92"/>
      <c r="L1049" s="93"/>
    </row>
    <row r="1050" spans="2:12" x14ac:dyDescent="0.25">
      <c r="B1050" s="90" t="str">
        <f>IF(C1050="","",+COUNTA($C$7:C1050))</f>
        <v/>
      </c>
      <c r="C1050" s="94"/>
      <c r="D1050" s="94"/>
      <c r="E1050" s="94"/>
      <c r="F1050" s="94"/>
      <c r="G1050" s="91"/>
      <c r="H1050" s="91"/>
      <c r="I1050" s="91"/>
      <c r="J1050" s="92"/>
      <c r="K1050" s="92"/>
      <c r="L1050" s="93"/>
    </row>
    <row r="1051" spans="2:12" x14ac:dyDescent="0.25">
      <c r="B1051" s="90" t="str">
        <f>IF(C1051="","",+COUNTA($C$7:C1051))</f>
        <v/>
      </c>
      <c r="C1051" s="94"/>
      <c r="D1051" s="94"/>
      <c r="E1051" s="94"/>
      <c r="F1051" s="94"/>
      <c r="G1051" s="91"/>
      <c r="H1051" s="91"/>
      <c r="I1051" s="91"/>
      <c r="J1051" s="92"/>
      <c r="K1051" s="92"/>
      <c r="L1051" s="93"/>
    </row>
    <row r="1052" spans="2:12" x14ac:dyDescent="0.25">
      <c r="B1052" s="90" t="str">
        <f>IF(C1052="","",+COUNTA($C$7:C1052))</f>
        <v/>
      </c>
      <c r="C1052" s="94"/>
      <c r="D1052" s="94"/>
      <c r="E1052" s="94"/>
      <c r="F1052" s="94"/>
      <c r="G1052" s="91"/>
      <c r="H1052" s="91"/>
      <c r="I1052" s="91"/>
      <c r="J1052" s="92"/>
      <c r="K1052" s="92"/>
      <c r="L1052" s="93"/>
    </row>
    <row r="1053" spans="2:12" x14ac:dyDescent="0.25">
      <c r="B1053" s="90" t="str">
        <f>IF(C1053="","",+COUNTA($C$7:C1053))</f>
        <v/>
      </c>
      <c r="C1053" s="94"/>
      <c r="D1053" s="94"/>
      <c r="E1053" s="94"/>
      <c r="F1053" s="94"/>
      <c r="G1053" s="91"/>
      <c r="H1053" s="91"/>
      <c r="I1053" s="91"/>
      <c r="J1053" s="92"/>
      <c r="K1053" s="92"/>
      <c r="L1053" s="93"/>
    </row>
    <row r="1054" spans="2:12" x14ac:dyDescent="0.25">
      <c r="B1054" s="90" t="str">
        <f>IF(C1054="","",+COUNTA($C$7:C1054))</f>
        <v/>
      </c>
      <c r="C1054" s="94"/>
      <c r="D1054" s="94"/>
      <c r="E1054" s="94"/>
      <c r="F1054" s="94"/>
      <c r="G1054" s="91"/>
      <c r="H1054" s="91"/>
      <c r="I1054" s="91"/>
      <c r="J1054" s="92"/>
      <c r="K1054" s="92"/>
      <c r="L1054" s="93"/>
    </row>
    <row r="1055" spans="2:12" x14ac:dyDescent="0.25">
      <c r="B1055" s="90" t="str">
        <f>IF(C1055="","",+COUNTA($C$7:C1055))</f>
        <v/>
      </c>
      <c r="C1055" s="94"/>
      <c r="D1055" s="94"/>
      <c r="E1055" s="94"/>
      <c r="F1055" s="94"/>
      <c r="G1055" s="91"/>
      <c r="H1055" s="91"/>
      <c r="I1055" s="91"/>
      <c r="J1055" s="92"/>
      <c r="K1055" s="92"/>
      <c r="L1055" s="93"/>
    </row>
    <row r="1056" spans="2:12" x14ac:dyDescent="0.25">
      <c r="B1056" s="90" t="str">
        <f>IF(C1056="","",+COUNTA($C$7:C1056))</f>
        <v/>
      </c>
      <c r="C1056" s="94"/>
      <c r="D1056" s="94"/>
      <c r="E1056" s="94"/>
      <c r="F1056" s="94"/>
      <c r="G1056" s="91"/>
      <c r="H1056" s="91"/>
      <c r="I1056" s="91"/>
      <c r="J1056" s="92"/>
      <c r="K1056" s="92"/>
      <c r="L1056" s="93"/>
    </row>
    <row r="1057" spans="2:12" x14ac:dyDescent="0.25">
      <c r="B1057" s="90" t="str">
        <f>IF(C1057="","",+COUNTA($C$7:C1057))</f>
        <v/>
      </c>
      <c r="C1057" s="94"/>
      <c r="D1057" s="94"/>
      <c r="E1057" s="94"/>
      <c r="F1057" s="94"/>
      <c r="G1057" s="91"/>
      <c r="H1057" s="91"/>
      <c r="I1057" s="91"/>
      <c r="J1057" s="92"/>
      <c r="K1057" s="92"/>
      <c r="L1057" s="93"/>
    </row>
    <row r="1058" spans="2:12" x14ac:dyDescent="0.25">
      <c r="B1058" s="90" t="str">
        <f>IF(C1058="","",+COUNTA($C$7:C1058))</f>
        <v/>
      </c>
      <c r="C1058" s="94"/>
      <c r="D1058" s="94"/>
      <c r="E1058" s="94"/>
      <c r="F1058" s="94"/>
      <c r="G1058" s="91"/>
      <c r="H1058" s="91"/>
      <c r="I1058" s="91"/>
      <c r="J1058" s="92"/>
      <c r="K1058" s="92"/>
      <c r="L1058" s="93"/>
    </row>
    <row r="1059" spans="2:12" x14ac:dyDescent="0.25">
      <c r="B1059" s="90" t="str">
        <f>IF(C1059="","",+COUNTA($C$7:C1059))</f>
        <v/>
      </c>
      <c r="C1059" s="94"/>
      <c r="D1059" s="94"/>
      <c r="E1059" s="94"/>
      <c r="F1059" s="94"/>
      <c r="G1059" s="91"/>
      <c r="H1059" s="91"/>
      <c r="I1059" s="91"/>
      <c r="J1059" s="92"/>
      <c r="K1059" s="92"/>
      <c r="L1059" s="93"/>
    </row>
    <row r="1060" spans="2:12" x14ac:dyDescent="0.25">
      <c r="B1060" s="90" t="str">
        <f>IF(C1060="","",+COUNTA($C$7:C1060))</f>
        <v/>
      </c>
      <c r="C1060" s="94"/>
      <c r="D1060" s="94"/>
      <c r="E1060" s="94"/>
      <c r="F1060" s="94"/>
      <c r="G1060" s="91"/>
      <c r="H1060" s="91"/>
      <c r="I1060" s="91"/>
      <c r="J1060" s="92"/>
      <c r="K1060" s="92"/>
      <c r="L1060" s="93"/>
    </row>
    <row r="1061" spans="2:12" x14ac:dyDescent="0.25">
      <c r="B1061" s="90" t="str">
        <f>IF(C1061="","",+COUNTA($C$7:C1061))</f>
        <v/>
      </c>
      <c r="C1061" s="94"/>
      <c r="D1061" s="94"/>
      <c r="E1061" s="94"/>
      <c r="F1061" s="94"/>
      <c r="G1061" s="91"/>
      <c r="H1061" s="91"/>
      <c r="I1061" s="91"/>
      <c r="J1061" s="92"/>
      <c r="K1061" s="92"/>
      <c r="L1061" s="93"/>
    </row>
    <row r="1062" spans="2:12" x14ac:dyDescent="0.25">
      <c r="B1062" s="90" t="str">
        <f>IF(C1062="","",+COUNTA($C$7:C1062))</f>
        <v/>
      </c>
      <c r="C1062" s="94"/>
      <c r="D1062" s="94"/>
      <c r="E1062" s="94"/>
      <c r="F1062" s="94"/>
      <c r="G1062" s="91"/>
      <c r="H1062" s="91"/>
      <c r="I1062" s="91"/>
      <c r="J1062" s="92"/>
      <c r="K1062" s="92"/>
      <c r="L1062" s="93"/>
    </row>
    <row r="1063" spans="2:12" x14ac:dyDescent="0.25">
      <c r="B1063" s="90" t="str">
        <f>IF(C1063="","",+COUNTA($C$7:C1063))</f>
        <v/>
      </c>
      <c r="C1063" s="94"/>
      <c r="D1063" s="94"/>
      <c r="E1063" s="94"/>
      <c r="F1063" s="94"/>
      <c r="G1063" s="91"/>
      <c r="H1063" s="91"/>
      <c r="I1063" s="91"/>
      <c r="J1063" s="92"/>
      <c r="K1063" s="92"/>
      <c r="L1063" s="93"/>
    </row>
    <row r="1064" spans="2:12" x14ac:dyDescent="0.25">
      <c r="B1064" s="90" t="str">
        <f>IF(C1064="","",+COUNTA($C$7:C1064))</f>
        <v/>
      </c>
      <c r="C1064" s="94"/>
      <c r="D1064" s="94"/>
      <c r="E1064" s="94"/>
      <c r="F1064" s="94"/>
      <c r="G1064" s="91"/>
      <c r="H1064" s="91"/>
      <c r="I1064" s="91"/>
      <c r="J1064" s="92"/>
      <c r="K1064" s="92"/>
      <c r="L1064" s="93"/>
    </row>
    <row r="1065" spans="2:12" x14ac:dyDescent="0.25">
      <c r="B1065" s="90" t="str">
        <f>IF(C1065="","",+COUNTA($C$7:C1065))</f>
        <v/>
      </c>
      <c r="C1065" s="94"/>
      <c r="D1065" s="94"/>
      <c r="E1065" s="94"/>
      <c r="F1065" s="94"/>
      <c r="G1065" s="91"/>
      <c r="H1065" s="91"/>
      <c r="I1065" s="91"/>
      <c r="J1065" s="92"/>
      <c r="K1065" s="92"/>
      <c r="L1065" s="93"/>
    </row>
    <row r="1066" spans="2:12" x14ac:dyDescent="0.25">
      <c r="B1066" s="90" t="str">
        <f>IF(C1066="","",+COUNTA($C$7:C1066))</f>
        <v/>
      </c>
      <c r="C1066" s="94"/>
      <c r="D1066" s="94"/>
      <c r="E1066" s="94"/>
      <c r="F1066" s="94"/>
      <c r="G1066" s="91"/>
      <c r="H1066" s="91"/>
      <c r="I1066" s="91"/>
      <c r="J1066" s="92"/>
      <c r="K1066" s="92"/>
      <c r="L1066" s="93"/>
    </row>
    <row r="1067" spans="2:12" x14ac:dyDescent="0.25">
      <c r="B1067" s="90" t="str">
        <f>IF(C1067="","",+COUNTA($C$7:C1067))</f>
        <v/>
      </c>
      <c r="C1067" s="94"/>
      <c r="D1067" s="94"/>
      <c r="E1067" s="94"/>
      <c r="F1067" s="94"/>
      <c r="G1067" s="91"/>
      <c r="H1067" s="91"/>
      <c r="I1067" s="91"/>
      <c r="J1067" s="92"/>
      <c r="K1067" s="92"/>
      <c r="L1067" s="93"/>
    </row>
    <row r="1068" spans="2:12" x14ac:dyDescent="0.25">
      <c r="B1068" s="90" t="str">
        <f>IF(C1068="","",+COUNTA($C$7:C1068))</f>
        <v/>
      </c>
      <c r="C1068" s="94"/>
      <c r="D1068" s="94"/>
      <c r="E1068" s="94"/>
      <c r="F1068" s="94"/>
      <c r="G1068" s="91"/>
      <c r="H1068" s="91"/>
      <c r="I1068" s="91"/>
      <c r="J1068" s="92"/>
      <c r="K1068" s="92"/>
      <c r="L1068" s="93"/>
    </row>
    <row r="1069" spans="2:12" x14ac:dyDescent="0.25">
      <c r="B1069" s="90" t="str">
        <f>IF(C1069="","",+COUNTA($C$7:C1069))</f>
        <v/>
      </c>
      <c r="C1069" s="94"/>
      <c r="D1069" s="94"/>
      <c r="E1069" s="94"/>
      <c r="F1069" s="94"/>
      <c r="G1069" s="91"/>
      <c r="H1069" s="91"/>
      <c r="I1069" s="91"/>
      <c r="J1069" s="92"/>
      <c r="K1069" s="92"/>
      <c r="L1069" s="93"/>
    </row>
    <row r="1070" spans="2:12" x14ac:dyDescent="0.25">
      <c r="B1070" s="90" t="str">
        <f>IF(C1070="","",+COUNTA($C$7:C1070))</f>
        <v/>
      </c>
      <c r="C1070" s="94"/>
      <c r="D1070" s="94"/>
      <c r="E1070" s="94"/>
      <c r="F1070" s="94"/>
      <c r="G1070" s="91"/>
      <c r="H1070" s="91"/>
      <c r="I1070" s="91"/>
      <c r="J1070" s="92"/>
      <c r="K1070" s="92"/>
      <c r="L1070" s="93"/>
    </row>
    <row r="1071" spans="2:12" x14ac:dyDescent="0.25">
      <c r="B1071" s="90" t="str">
        <f>IF(C1071="","",+COUNTA($C$7:C1071))</f>
        <v/>
      </c>
      <c r="C1071" s="94"/>
      <c r="D1071" s="94"/>
      <c r="E1071" s="94"/>
      <c r="F1071" s="94"/>
      <c r="G1071" s="91"/>
      <c r="H1071" s="91"/>
      <c r="I1071" s="91"/>
      <c r="J1071" s="92"/>
      <c r="K1071" s="92"/>
      <c r="L1071" s="93"/>
    </row>
    <row r="1072" spans="2:12" x14ac:dyDescent="0.25">
      <c r="B1072" s="90" t="str">
        <f>IF(C1072="","",+COUNTA($C$7:C1072))</f>
        <v/>
      </c>
      <c r="C1072" s="94"/>
      <c r="D1072" s="94"/>
      <c r="E1072" s="94"/>
      <c r="F1072" s="94"/>
      <c r="G1072" s="91"/>
      <c r="H1072" s="91"/>
      <c r="I1072" s="91"/>
      <c r="J1072" s="92"/>
      <c r="K1072" s="92"/>
      <c r="L1072" s="93"/>
    </row>
    <row r="1073" spans="2:12" x14ac:dyDescent="0.25">
      <c r="B1073" s="90" t="str">
        <f>IF(C1073="","",+COUNTA($C$7:C1073))</f>
        <v/>
      </c>
      <c r="C1073" s="94"/>
      <c r="D1073" s="94"/>
      <c r="E1073" s="94"/>
      <c r="F1073" s="94"/>
      <c r="G1073" s="91"/>
      <c r="H1073" s="91"/>
      <c r="I1073" s="91"/>
      <c r="J1073" s="92"/>
      <c r="K1073" s="92"/>
      <c r="L1073" s="93"/>
    </row>
    <row r="1074" spans="2:12" x14ac:dyDescent="0.25">
      <c r="B1074" s="90" t="str">
        <f>IF(C1074="","",+COUNTA($C$7:C1074))</f>
        <v/>
      </c>
      <c r="C1074" s="94"/>
      <c r="D1074" s="94"/>
      <c r="E1074" s="94"/>
      <c r="F1074" s="94"/>
      <c r="G1074" s="91"/>
      <c r="H1074" s="91"/>
      <c r="I1074" s="91"/>
      <c r="J1074" s="92"/>
      <c r="K1074" s="92"/>
      <c r="L1074" s="93"/>
    </row>
    <row r="1075" spans="2:12" x14ac:dyDescent="0.25">
      <c r="B1075" s="90" t="str">
        <f>IF(C1075="","",+COUNTA($C$7:C1075))</f>
        <v/>
      </c>
      <c r="C1075" s="94"/>
      <c r="D1075" s="94"/>
      <c r="E1075" s="94"/>
      <c r="F1075" s="94"/>
      <c r="G1075" s="91"/>
      <c r="H1075" s="91"/>
      <c r="I1075" s="91"/>
      <c r="J1075" s="92"/>
      <c r="K1075" s="92"/>
      <c r="L1075" s="93"/>
    </row>
    <row r="1076" spans="2:12" x14ac:dyDescent="0.25">
      <c r="B1076" s="90" t="str">
        <f>IF(C1076="","",+COUNTA($C$7:C1076))</f>
        <v/>
      </c>
      <c r="C1076" s="94"/>
      <c r="D1076" s="94"/>
      <c r="E1076" s="94"/>
      <c r="F1076" s="94"/>
      <c r="G1076" s="91"/>
      <c r="H1076" s="91"/>
      <c r="I1076" s="91"/>
      <c r="J1076" s="92"/>
      <c r="K1076" s="92"/>
      <c r="L1076" s="93"/>
    </row>
    <row r="1077" spans="2:12" x14ac:dyDescent="0.25">
      <c r="B1077" s="90" t="str">
        <f>IF(C1077="","",+COUNTA($C$7:C1077))</f>
        <v/>
      </c>
      <c r="C1077" s="94"/>
      <c r="D1077" s="94"/>
      <c r="E1077" s="94"/>
      <c r="F1077" s="94"/>
      <c r="G1077" s="91"/>
      <c r="H1077" s="91"/>
      <c r="I1077" s="91"/>
      <c r="J1077" s="92"/>
      <c r="K1077" s="92"/>
      <c r="L1077" s="93"/>
    </row>
    <row r="1078" spans="2:12" x14ac:dyDescent="0.25">
      <c r="B1078" s="90" t="str">
        <f>IF(C1078="","",+COUNTA($C$7:C1078))</f>
        <v/>
      </c>
      <c r="C1078" s="94"/>
      <c r="D1078" s="94"/>
      <c r="E1078" s="94"/>
      <c r="F1078" s="94"/>
      <c r="G1078" s="91"/>
      <c r="H1078" s="91"/>
      <c r="I1078" s="91"/>
      <c r="J1078" s="92"/>
      <c r="K1078" s="92"/>
      <c r="L1078" s="93"/>
    </row>
    <row r="1079" spans="2:12" x14ac:dyDescent="0.25">
      <c r="B1079" s="90" t="str">
        <f>IF(C1079="","",+COUNTA($C$7:C1079))</f>
        <v/>
      </c>
      <c r="C1079" s="94"/>
      <c r="D1079" s="94"/>
      <c r="E1079" s="94"/>
      <c r="F1079" s="94"/>
      <c r="G1079" s="91"/>
      <c r="H1079" s="91"/>
      <c r="I1079" s="91"/>
      <c r="J1079" s="92"/>
      <c r="K1079" s="92"/>
      <c r="L1079" s="93"/>
    </row>
    <row r="1080" spans="2:12" x14ac:dyDescent="0.25">
      <c r="B1080" s="90" t="str">
        <f>IF(C1080="","",+COUNTA($C$7:C1080))</f>
        <v/>
      </c>
      <c r="C1080" s="94"/>
      <c r="D1080" s="94"/>
      <c r="E1080" s="94"/>
      <c r="F1080" s="94"/>
      <c r="G1080" s="91"/>
      <c r="H1080" s="91"/>
      <c r="I1080" s="91"/>
      <c r="J1080" s="92"/>
      <c r="K1080" s="92"/>
      <c r="L1080" s="93"/>
    </row>
    <row r="1081" spans="2:12" x14ac:dyDescent="0.25">
      <c r="B1081" s="90" t="str">
        <f>IF(C1081="","",+COUNTA($C$7:C1081))</f>
        <v/>
      </c>
      <c r="C1081" s="94"/>
      <c r="D1081" s="94"/>
      <c r="E1081" s="94"/>
      <c r="F1081" s="94"/>
      <c r="G1081" s="91"/>
      <c r="H1081" s="91"/>
      <c r="I1081" s="91"/>
      <c r="J1081" s="92"/>
      <c r="K1081" s="92"/>
      <c r="L1081" s="93"/>
    </row>
    <row r="1082" spans="2:12" x14ac:dyDescent="0.25">
      <c r="B1082" s="90" t="str">
        <f>IF(C1082="","",+COUNTA($C$7:C1082))</f>
        <v/>
      </c>
      <c r="C1082" s="94"/>
      <c r="D1082" s="94"/>
      <c r="E1082" s="94"/>
      <c r="F1082" s="94"/>
      <c r="G1082" s="91"/>
      <c r="H1082" s="91"/>
      <c r="I1082" s="91"/>
      <c r="J1082" s="92"/>
      <c r="K1082" s="92"/>
      <c r="L1082" s="93"/>
    </row>
    <row r="1083" spans="2:12" x14ac:dyDescent="0.25">
      <c r="B1083" s="90" t="str">
        <f>IF(C1083="","",+COUNTA($C$7:C1083))</f>
        <v/>
      </c>
      <c r="C1083" s="94"/>
      <c r="D1083" s="94"/>
      <c r="E1083" s="94"/>
      <c r="F1083" s="94"/>
      <c r="G1083" s="91"/>
      <c r="H1083" s="91"/>
      <c r="I1083" s="91"/>
      <c r="J1083" s="92"/>
      <c r="K1083" s="92"/>
      <c r="L1083" s="93"/>
    </row>
    <row r="1084" spans="2:12" x14ac:dyDescent="0.25">
      <c r="B1084" s="90" t="str">
        <f>IF(C1084="","",+COUNTA($C$7:C1084))</f>
        <v/>
      </c>
      <c r="C1084" s="94"/>
      <c r="D1084" s="94"/>
      <c r="E1084" s="94"/>
      <c r="F1084" s="94"/>
      <c r="G1084" s="91"/>
      <c r="H1084" s="91"/>
      <c r="I1084" s="91"/>
      <c r="J1084" s="92"/>
      <c r="K1084" s="92"/>
      <c r="L1084" s="93"/>
    </row>
    <row r="1085" spans="2:12" x14ac:dyDescent="0.25">
      <c r="B1085" s="90" t="str">
        <f>IF(C1085="","",+COUNTA($C$7:C1085))</f>
        <v/>
      </c>
      <c r="C1085" s="94"/>
      <c r="D1085" s="94"/>
      <c r="E1085" s="94"/>
      <c r="F1085" s="94"/>
      <c r="G1085" s="91"/>
      <c r="H1085" s="91"/>
      <c r="I1085" s="91"/>
      <c r="J1085" s="92"/>
      <c r="K1085" s="92"/>
      <c r="L1085" s="93"/>
    </row>
    <row r="1086" spans="2:12" x14ac:dyDescent="0.25">
      <c r="B1086" s="90" t="str">
        <f>IF(C1086="","",+COUNTA($C$7:C1086))</f>
        <v/>
      </c>
      <c r="C1086" s="94"/>
      <c r="D1086" s="94"/>
      <c r="E1086" s="94"/>
      <c r="F1086" s="94"/>
      <c r="G1086" s="91"/>
      <c r="H1086" s="91"/>
      <c r="I1086" s="91"/>
      <c r="J1086" s="92"/>
      <c r="K1086" s="92"/>
      <c r="L1086" s="93"/>
    </row>
    <row r="1087" spans="2:12" x14ac:dyDescent="0.25">
      <c r="B1087" s="90" t="str">
        <f>IF(C1087="","",+COUNTA($C$7:C1087))</f>
        <v/>
      </c>
      <c r="C1087" s="94"/>
      <c r="D1087" s="94"/>
      <c r="E1087" s="94"/>
      <c r="F1087" s="94"/>
      <c r="G1087" s="91"/>
      <c r="H1087" s="91"/>
      <c r="I1087" s="91"/>
      <c r="J1087" s="92"/>
      <c r="K1087" s="92"/>
      <c r="L1087" s="93"/>
    </row>
    <row r="1088" spans="2:12" x14ac:dyDescent="0.25">
      <c r="B1088" s="90" t="str">
        <f>IF(C1088="","",+COUNTA($C$7:C1088))</f>
        <v/>
      </c>
      <c r="C1088" s="94"/>
      <c r="D1088" s="94"/>
      <c r="E1088" s="94"/>
      <c r="F1088" s="94"/>
      <c r="G1088" s="91"/>
      <c r="H1088" s="91"/>
      <c r="I1088" s="91"/>
      <c r="J1088" s="92"/>
      <c r="K1088" s="92"/>
      <c r="L1088" s="93"/>
    </row>
    <row r="1089" spans="2:12" x14ac:dyDescent="0.25">
      <c r="B1089" s="90" t="str">
        <f>IF(C1089="","",+COUNTA($C$7:C1089))</f>
        <v/>
      </c>
      <c r="C1089" s="94"/>
      <c r="D1089" s="94"/>
      <c r="E1089" s="94"/>
      <c r="F1089" s="94"/>
      <c r="G1089" s="91"/>
      <c r="H1089" s="91"/>
      <c r="I1089" s="91"/>
      <c r="J1089" s="92"/>
      <c r="K1089" s="92"/>
      <c r="L1089" s="93"/>
    </row>
    <row r="1090" spans="2:12" x14ac:dyDescent="0.25">
      <c r="B1090" s="90" t="str">
        <f>IF(C1090="","",+COUNTA($C$7:C1090))</f>
        <v/>
      </c>
      <c r="C1090" s="94"/>
      <c r="D1090" s="94"/>
      <c r="E1090" s="94"/>
      <c r="F1090" s="94"/>
      <c r="G1090" s="91"/>
      <c r="H1090" s="91"/>
      <c r="I1090" s="91"/>
      <c r="J1090" s="92"/>
      <c r="K1090" s="92"/>
      <c r="L1090" s="93"/>
    </row>
    <row r="1091" spans="2:12" x14ac:dyDescent="0.25">
      <c r="B1091" s="90" t="str">
        <f>IF(C1091="","",+COUNTA($C$7:C1091))</f>
        <v/>
      </c>
      <c r="C1091" s="94"/>
      <c r="D1091" s="94"/>
      <c r="E1091" s="94"/>
      <c r="F1091" s="94"/>
      <c r="G1091" s="91"/>
      <c r="H1091" s="91"/>
      <c r="I1091" s="91"/>
      <c r="J1091" s="92"/>
      <c r="K1091" s="92"/>
      <c r="L1091" s="93"/>
    </row>
    <row r="1092" spans="2:12" x14ac:dyDescent="0.25">
      <c r="B1092" s="90" t="str">
        <f>IF(C1092="","",+COUNTA($C$7:C1092))</f>
        <v/>
      </c>
      <c r="C1092" s="94"/>
      <c r="D1092" s="94"/>
      <c r="E1092" s="94"/>
      <c r="F1092" s="94"/>
      <c r="G1092" s="91"/>
      <c r="H1092" s="91"/>
      <c r="I1092" s="91"/>
      <c r="J1092" s="92"/>
      <c r="K1092" s="92"/>
      <c r="L1092" s="93"/>
    </row>
    <row r="1093" spans="2:12" x14ac:dyDescent="0.25">
      <c r="B1093" s="90" t="str">
        <f>IF(C1093="","",+COUNTA($C$7:C1093))</f>
        <v/>
      </c>
      <c r="C1093" s="94"/>
      <c r="D1093" s="94"/>
      <c r="E1093" s="94"/>
      <c r="F1093" s="94"/>
      <c r="G1093" s="91"/>
      <c r="H1093" s="91"/>
      <c r="I1093" s="91"/>
      <c r="J1093" s="92"/>
      <c r="K1093" s="92"/>
      <c r="L1093" s="93"/>
    </row>
    <row r="1094" spans="2:12" x14ac:dyDescent="0.25">
      <c r="B1094" s="90" t="str">
        <f>IF(C1094="","",+COUNTA($C$7:C1094))</f>
        <v/>
      </c>
      <c r="C1094" s="94"/>
      <c r="D1094" s="94"/>
      <c r="E1094" s="94"/>
      <c r="F1094" s="94"/>
      <c r="G1094" s="91"/>
      <c r="H1094" s="91"/>
      <c r="I1094" s="91"/>
      <c r="J1094" s="92"/>
      <c r="K1094" s="92"/>
      <c r="L1094" s="93"/>
    </row>
    <row r="1095" spans="2:12" x14ac:dyDescent="0.25">
      <c r="B1095" s="90" t="str">
        <f>IF(C1095="","",+COUNTA($C$7:C1095))</f>
        <v/>
      </c>
      <c r="C1095" s="94"/>
      <c r="D1095" s="94"/>
      <c r="E1095" s="94"/>
      <c r="F1095" s="94"/>
      <c r="G1095" s="91"/>
      <c r="H1095" s="91"/>
      <c r="I1095" s="91"/>
      <c r="J1095" s="92"/>
      <c r="K1095" s="92"/>
      <c r="L1095" s="93"/>
    </row>
    <row r="1096" spans="2:12" x14ac:dyDescent="0.25">
      <c r="B1096" s="90" t="str">
        <f>IF(C1096="","",+COUNTA($C$7:C1096))</f>
        <v/>
      </c>
      <c r="C1096" s="94"/>
      <c r="D1096" s="94"/>
      <c r="E1096" s="94"/>
      <c r="F1096" s="94"/>
      <c r="G1096" s="91"/>
      <c r="H1096" s="91"/>
      <c r="I1096" s="91"/>
      <c r="J1096" s="92"/>
      <c r="K1096" s="92"/>
      <c r="L1096" s="93"/>
    </row>
    <row r="1097" spans="2:12" x14ac:dyDescent="0.25">
      <c r="B1097" s="90" t="str">
        <f>IF(C1097="","",+COUNTA($C$7:C1097))</f>
        <v/>
      </c>
      <c r="C1097" s="94"/>
      <c r="D1097" s="94"/>
      <c r="E1097" s="94"/>
      <c r="F1097" s="94"/>
      <c r="G1097" s="91"/>
      <c r="H1097" s="91"/>
      <c r="I1097" s="91"/>
      <c r="J1097" s="92"/>
      <c r="K1097" s="92"/>
      <c r="L1097" s="93"/>
    </row>
    <row r="1098" spans="2:12" x14ac:dyDescent="0.25">
      <c r="B1098" s="90" t="str">
        <f>IF(C1098="","",+COUNTA($C$7:C1098))</f>
        <v/>
      </c>
      <c r="C1098" s="94"/>
      <c r="D1098" s="94"/>
      <c r="E1098" s="94"/>
      <c r="F1098" s="94"/>
      <c r="G1098" s="91"/>
      <c r="H1098" s="91"/>
      <c r="I1098" s="91"/>
      <c r="J1098" s="92"/>
      <c r="K1098" s="92"/>
      <c r="L1098" s="93"/>
    </row>
    <row r="1099" spans="2:12" x14ac:dyDescent="0.25">
      <c r="B1099" s="90" t="str">
        <f>IF(C1099="","",+COUNTA($C$7:C1099))</f>
        <v/>
      </c>
      <c r="C1099" s="94"/>
      <c r="D1099" s="94"/>
      <c r="E1099" s="94"/>
      <c r="F1099" s="94"/>
      <c r="G1099" s="91"/>
      <c r="H1099" s="91"/>
      <c r="I1099" s="91"/>
      <c r="J1099" s="92"/>
      <c r="K1099" s="92"/>
      <c r="L1099" s="93"/>
    </row>
    <row r="1100" spans="2:12" x14ac:dyDescent="0.25">
      <c r="B1100" s="90" t="str">
        <f>IF(C1100="","",+COUNTA($C$7:C1100))</f>
        <v/>
      </c>
      <c r="C1100" s="94"/>
      <c r="D1100" s="94"/>
      <c r="E1100" s="94"/>
      <c r="F1100" s="94"/>
      <c r="G1100" s="91"/>
      <c r="H1100" s="91"/>
      <c r="I1100" s="91"/>
      <c r="J1100" s="92"/>
      <c r="K1100" s="92"/>
      <c r="L1100" s="93"/>
    </row>
    <row r="1101" spans="2:12" x14ac:dyDescent="0.25">
      <c r="B1101" s="90" t="str">
        <f>IF(C1101="","",+COUNTA($C$7:C1101))</f>
        <v/>
      </c>
      <c r="C1101" s="94"/>
      <c r="D1101" s="94"/>
      <c r="E1101" s="94"/>
      <c r="F1101" s="94"/>
      <c r="G1101" s="91"/>
      <c r="H1101" s="91"/>
      <c r="I1101" s="91"/>
      <c r="J1101" s="92"/>
      <c r="K1101" s="92"/>
      <c r="L1101" s="93"/>
    </row>
    <row r="1102" spans="2:12" x14ac:dyDescent="0.25">
      <c r="B1102" s="90" t="str">
        <f>IF(C1102="","",+COUNTA($C$7:C1102))</f>
        <v/>
      </c>
      <c r="C1102" s="94"/>
      <c r="D1102" s="94"/>
      <c r="E1102" s="94"/>
      <c r="F1102" s="94"/>
      <c r="G1102" s="91"/>
      <c r="H1102" s="91"/>
      <c r="I1102" s="91"/>
      <c r="J1102" s="92"/>
      <c r="K1102" s="92"/>
      <c r="L1102" s="93"/>
    </row>
    <row r="1103" spans="2:12" x14ac:dyDescent="0.25">
      <c r="B1103" s="90" t="str">
        <f>IF(C1103="","",+COUNTA($C$7:C1103))</f>
        <v/>
      </c>
      <c r="C1103" s="94"/>
      <c r="D1103" s="94"/>
      <c r="E1103" s="94"/>
      <c r="F1103" s="94"/>
      <c r="G1103" s="91"/>
      <c r="H1103" s="91"/>
      <c r="I1103" s="91"/>
      <c r="J1103" s="92"/>
      <c r="K1103" s="92"/>
      <c r="L1103" s="93"/>
    </row>
    <row r="1104" spans="2:12" x14ac:dyDescent="0.25">
      <c r="B1104" s="90" t="str">
        <f>IF(C1104="","",+COUNTA($C$7:C1104))</f>
        <v/>
      </c>
      <c r="C1104" s="94"/>
      <c r="D1104" s="94"/>
      <c r="E1104" s="94"/>
      <c r="F1104" s="94"/>
      <c r="G1104" s="91"/>
      <c r="H1104" s="91"/>
      <c r="I1104" s="91"/>
      <c r="J1104" s="92"/>
      <c r="K1104" s="92"/>
      <c r="L1104" s="93"/>
    </row>
    <row r="1105" spans="2:12" x14ac:dyDescent="0.25">
      <c r="B1105" s="90" t="str">
        <f>IF(C1105="","",+COUNTA($C$7:C1105))</f>
        <v/>
      </c>
      <c r="C1105" s="94"/>
      <c r="D1105" s="94"/>
      <c r="E1105" s="94"/>
      <c r="F1105" s="94"/>
      <c r="G1105" s="91"/>
      <c r="H1105" s="91"/>
      <c r="I1105" s="91"/>
      <c r="J1105" s="92"/>
      <c r="K1105" s="92"/>
      <c r="L1105" s="93"/>
    </row>
    <row r="1106" spans="2:12" x14ac:dyDescent="0.25">
      <c r="B1106" s="90" t="str">
        <f>IF(C1106="","",+COUNTA($C$7:C1106))</f>
        <v/>
      </c>
      <c r="C1106" s="94"/>
      <c r="D1106" s="94"/>
      <c r="E1106" s="94"/>
      <c r="F1106" s="94"/>
      <c r="G1106" s="91"/>
      <c r="H1106" s="91"/>
      <c r="I1106" s="91"/>
      <c r="J1106" s="92"/>
      <c r="K1106" s="92"/>
      <c r="L1106" s="93"/>
    </row>
    <row r="1107" spans="2:12" x14ac:dyDescent="0.25">
      <c r="B1107" s="90" t="str">
        <f>IF(C1107="","",+COUNTA($C$7:C1107))</f>
        <v/>
      </c>
      <c r="C1107" s="94"/>
      <c r="D1107" s="94"/>
      <c r="E1107" s="94"/>
      <c r="F1107" s="94"/>
      <c r="G1107" s="91"/>
      <c r="H1107" s="91"/>
      <c r="I1107" s="91"/>
      <c r="J1107" s="92"/>
      <c r="K1107" s="92"/>
      <c r="L1107" s="93"/>
    </row>
    <row r="1108" spans="2:12" x14ac:dyDescent="0.25">
      <c r="B1108" s="90" t="str">
        <f>IF(C1108="","",+COUNTA($C$7:C1108))</f>
        <v/>
      </c>
      <c r="C1108" s="94"/>
      <c r="D1108" s="94"/>
      <c r="E1108" s="94"/>
      <c r="F1108" s="94"/>
      <c r="G1108" s="91"/>
      <c r="H1108" s="91"/>
      <c r="I1108" s="91"/>
      <c r="J1108" s="92"/>
      <c r="K1108" s="92"/>
      <c r="L1108" s="93"/>
    </row>
    <row r="1109" spans="2:12" x14ac:dyDescent="0.25">
      <c r="B1109" s="90" t="str">
        <f>IF(C1109="","",+COUNTA($C$7:C1109))</f>
        <v/>
      </c>
      <c r="C1109" s="94"/>
      <c r="D1109" s="94"/>
      <c r="E1109" s="94"/>
      <c r="F1109" s="94"/>
      <c r="G1109" s="91"/>
      <c r="H1109" s="91"/>
      <c r="I1109" s="91"/>
      <c r="J1109" s="92"/>
      <c r="K1109" s="92"/>
      <c r="L1109" s="93"/>
    </row>
    <row r="1110" spans="2:12" x14ac:dyDescent="0.25">
      <c r="B1110" s="90" t="str">
        <f>IF(C1110="","",+COUNTA($C$7:C1110))</f>
        <v/>
      </c>
      <c r="C1110" s="94"/>
      <c r="D1110" s="94"/>
      <c r="E1110" s="94"/>
      <c r="F1110" s="94"/>
      <c r="G1110" s="91"/>
      <c r="H1110" s="91"/>
      <c r="I1110" s="91"/>
      <c r="J1110" s="92"/>
      <c r="K1110" s="92"/>
      <c r="L1110" s="93"/>
    </row>
    <row r="1111" spans="2:12" x14ac:dyDescent="0.25">
      <c r="B1111" s="90" t="str">
        <f>IF(C1111="","",+COUNTA($C$7:C1111))</f>
        <v/>
      </c>
      <c r="C1111" s="94"/>
      <c r="D1111" s="94"/>
      <c r="E1111" s="94"/>
      <c r="F1111" s="94"/>
      <c r="G1111" s="91"/>
      <c r="H1111" s="91"/>
      <c r="I1111" s="91"/>
      <c r="J1111" s="92"/>
      <c r="K1111" s="92"/>
      <c r="L1111" s="93"/>
    </row>
    <row r="1112" spans="2:12" x14ac:dyDescent="0.25">
      <c r="B1112" s="90" t="str">
        <f>IF(C1112="","",+COUNTA($C$7:C1112))</f>
        <v/>
      </c>
      <c r="C1112" s="94"/>
      <c r="D1112" s="94"/>
      <c r="E1112" s="94"/>
      <c r="F1112" s="94"/>
      <c r="G1112" s="91"/>
      <c r="H1112" s="91"/>
      <c r="I1112" s="91"/>
      <c r="J1112" s="92"/>
      <c r="K1112" s="92"/>
      <c r="L1112" s="93"/>
    </row>
    <row r="1113" spans="2:12" x14ac:dyDescent="0.25">
      <c r="B1113" s="90" t="str">
        <f>IF(C1113="","",+COUNTA($C$7:C1113))</f>
        <v/>
      </c>
      <c r="C1113" s="94"/>
      <c r="D1113" s="94"/>
      <c r="E1113" s="94"/>
      <c r="F1113" s="94"/>
      <c r="G1113" s="91"/>
      <c r="H1113" s="91"/>
      <c r="I1113" s="91"/>
      <c r="J1113" s="92"/>
      <c r="K1113" s="92"/>
      <c r="L1113" s="93"/>
    </row>
    <row r="1114" spans="2:12" x14ac:dyDescent="0.25">
      <c r="B1114" s="90" t="str">
        <f>IF(C1114="","",+COUNTA($C$7:C1114))</f>
        <v/>
      </c>
      <c r="C1114" s="94"/>
      <c r="D1114" s="94"/>
      <c r="E1114" s="94"/>
      <c r="F1114" s="94"/>
      <c r="G1114" s="91"/>
      <c r="H1114" s="91"/>
      <c r="I1114" s="91"/>
      <c r="J1114" s="92"/>
      <c r="K1114" s="92"/>
      <c r="L1114" s="93"/>
    </row>
    <row r="1115" spans="2:12" x14ac:dyDescent="0.25">
      <c r="B1115" s="90" t="str">
        <f>IF(C1115="","",+COUNTA($C$7:C1115))</f>
        <v/>
      </c>
      <c r="C1115" s="94"/>
      <c r="D1115" s="94"/>
      <c r="E1115" s="94"/>
      <c r="F1115" s="94"/>
      <c r="G1115" s="91"/>
      <c r="H1115" s="91"/>
      <c r="I1115" s="91"/>
      <c r="J1115" s="92"/>
      <c r="K1115" s="92"/>
      <c r="L1115" s="93"/>
    </row>
    <row r="1116" spans="2:12" x14ac:dyDescent="0.25">
      <c r="B1116" s="90" t="str">
        <f>IF(C1116="","",+COUNTA($C$7:C1116))</f>
        <v/>
      </c>
      <c r="C1116" s="94"/>
      <c r="D1116" s="94"/>
      <c r="E1116" s="94"/>
      <c r="F1116" s="94"/>
      <c r="G1116" s="91"/>
      <c r="H1116" s="91"/>
      <c r="I1116" s="91"/>
      <c r="J1116" s="92"/>
      <c r="K1116" s="92"/>
      <c r="L1116" s="93"/>
    </row>
    <row r="1117" spans="2:12" x14ac:dyDescent="0.25">
      <c r="B1117" s="90" t="str">
        <f>IF(C1117="","",+COUNTA($C$7:C1117))</f>
        <v/>
      </c>
      <c r="C1117" s="94"/>
      <c r="D1117" s="94"/>
      <c r="E1117" s="94"/>
      <c r="F1117" s="94"/>
      <c r="G1117" s="91"/>
      <c r="H1117" s="91"/>
      <c r="I1117" s="91"/>
      <c r="J1117" s="92"/>
      <c r="K1117" s="92"/>
      <c r="L1117" s="93"/>
    </row>
    <row r="1118" spans="2:12" x14ac:dyDescent="0.25">
      <c r="B1118" s="90" t="str">
        <f>IF(C1118="","",+COUNTA($C$7:C1118))</f>
        <v/>
      </c>
      <c r="C1118" s="94"/>
      <c r="D1118" s="94"/>
      <c r="E1118" s="94"/>
      <c r="F1118" s="94"/>
      <c r="G1118" s="91"/>
      <c r="H1118" s="91"/>
      <c r="I1118" s="91"/>
      <c r="J1118" s="92"/>
      <c r="K1118" s="92"/>
      <c r="L1118" s="93"/>
    </row>
    <row r="1119" spans="2:12" x14ac:dyDescent="0.25">
      <c r="B1119" s="90" t="str">
        <f>IF(C1119="","",+COUNTA($C$7:C1119))</f>
        <v/>
      </c>
      <c r="C1119" s="94"/>
      <c r="D1119" s="94"/>
      <c r="E1119" s="94"/>
      <c r="F1119" s="94"/>
      <c r="G1119" s="91"/>
      <c r="H1119" s="91"/>
      <c r="I1119" s="91"/>
      <c r="J1119" s="92"/>
      <c r="K1119" s="92"/>
      <c r="L1119" s="93"/>
    </row>
    <row r="1120" spans="2:12" x14ac:dyDescent="0.25">
      <c r="B1120" s="90" t="str">
        <f>IF(C1120="","",+COUNTA($C$7:C1120))</f>
        <v/>
      </c>
      <c r="C1120" s="94"/>
      <c r="D1120" s="94"/>
      <c r="E1120" s="94"/>
      <c r="F1120" s="94"/>
      <c r="G1120" s="91"/>
      <c r="H1120" s="91"/>
      <c r="I1120" s="91"/>
      <c r="J1120" s="92"/>
      <c r="K1120" s="92"/>
      <c r="L1120" s="93"/>
    </row>
    <row r="1121" spans="2:12" x14ac:dyDescent="0.25">
      <c r="B1121" s="90" t="str">
        <f>IF(C1121="","",+COUNTA($C$7:C1121))</f>
        <v/>
      </c>
      <c r="C1121" s="94"/>
      <c r="D1121" s="94"/>
      <c r="E1121" s="94"/>
      <c r="F1121" s="94"/>
      <c r="G1121" s="91"/>
      <c r="H1121" s="91"/>
      <c r="I1121" s="91"/>
      <c r="J1121" s="92"/>
      <c r="K1121" s="92"/>
      <c r="L1121" s="93"/>
    </row>
    <row r="1122" spans="2:12" x14ac:dyDescent="0.25">
      <c r="B1122" s="90" t="str">
        <f>IF(C1122="","",+COUNTA($C$7:C1122))</f>
        <v/>
      </c>
      <c r="C1122" s="94"/>
      <c r="D1122" s="94"/>
      <c r="E1122" s="94"/>
      <c r="F1122" s="94"/>
      <c r="G1122" s="91"/>
      <c r="H1122" s="91"/>
      <c r="I1122" s="91"/>
      <c r="J1122" s="92"/>
      <c r="K1122" s="92"/>
      <c r="L1122" s="93"/>
    </row>
    <row r="1123" spans="2:12" x14ac:dyDescent="0.25">
      <c r="B1123" s="90" t="str">
        <f>IF(C1123="","",+COUNTA($C$7:C1123))</f>
        <v/>
      </c>
      <c r="C1123" s="94"/>
      <c r="D1123" s="94"/>
      <c r="E1123" s="94"/>
      <c r="F1123" s="94"/>
      <c r="G1123" s="91"/>
      <c r="H1123" s="91"/>
      <c r="I1123" s="91"/>
      <c r="J1123" s="92"/>
      <c r="K1123" s="92"/>
      <c r="L1123" s="93"/>
    </row>
    <row r="1124" spans="2:12" x14ac:dyDescent="0.25">
      <c r="B1124" s="90" t="str">
        <f>IF(C1124="","",+COUNTA($C$7:C1124))</f>
        <v/>
      </c>
      <c r="C1124" s="94"/>
      <c r="D1124" s="94"/>
      <c r="E1124" s="94"/>
      <c r="F1124" s="94"/>
      <c r="G1124" s="91"/>
      <c r="H1124" s="91"/>
      <c r="I1124" s="91"/>
      <c r="J1124" s="92"/>
      <c r="K1124" s="92"/>
      <c r="L1124" s="93"/>
    </row>
    <row r="1125" spans="2:12" x14ac:dyDescent="0.25">
      <c r="B1125" s="90" t="str">
        <f>IF(C1125="","",+COUNTA($C$7:C1125))</f>
        <v/>
      </c>
      <c r="C1125" s="94"/>
      <c r="D1125" s="94"/>
      <c r="E1125" s="94"/>
      <c r="F1125" s="94"/>
      <c r="G1125" s="91"/>
      <c r="H1125" s="91"/>
      <c r="I1125" s="91"/>
      <c r="J1125" s="92"/>
      <c r="K1125" s="92"/>
      <c r="L1125" s="93"/>
    </row>
    <row r="1126" spans="2:12" x14ac:dyDescent="0.25">
      <c r="B1126" s="90" t="str">
        <f>IF(C1126="","",+COUNTA($C$7:C1126))</f>
        <v/>
      </c>
      <c r="C1126" s="94"/>
      <c r="D1126" s="94"/>
      <c r="E1126" s="94"/>
      <c r="F1126" s="94"/>
      <c r="G1126" s="91"/>
      <c r="H1126" s="91"/>
      <c r="I1126" s="91"/>
      <c r="J1126" s="92"/>
      <c r="K1126" s="92"/>
      <c r="L1126" s="93"/>
    </row>
    <row r="1127" spans="2:12" x14ac:dyDescent="0.25">
      <c r="B1127" s="90" t="str">
        <f>IF(C1127="","",+COUNTA($C$7:C1127))</f>
        <v/>
      </c>
      <c r="C1127" s="94"/>
      <c r="D1127" s="94"/>
      <c r="E1127" s="94"/>
      <c r="F1127" s="94"/>
      <c r="G1127" s="91"/>
      <c r="H1127" s="91"/>
      <c r="I1127" s="91"/>
      <c r="J1127" s="92"/>
      <c r="K1127" s="92"/>
      <c r="L1127" s="93"/>
    </row>
    <row r="1128" spans="2:12" x14ac:dyDescent="0.25">
      <c r="B1128" s="90" t="str">
        <f>IF(C1128="","",+COUNTA($C$7:C1128))</f>
        <v/>
      </c>
      <c r="C1128" s="94"/>
      <c r="D1128" s="94"/>
      <c r="E1128" s="94"/>
      <c r="F1128" s="94"/>
      <c r="G1128" s="91"/>
      <c r="H1128" s="91"/>
      <c r="I1128" s="91"/>
      <c r="J1128" s="92"/>
      <c r="K1128" s="92"/>
      <c r="L1128" s="93"/>
    </row>
    <row r="1129" spans="2:12" x14ac:dyDescent="0.25">
      <c r="B1129" s="90" t="str">
        <f>IF(C1129="","",+COUNTA($C$7:C1129))</f>
        <v/>
      </c>
      <c r="C1129" s="94"/>
      <c r="D1129" s="94"/>
      <c r="E1129" s="94"/>
      <c r="F1129" s="94"/>
      <c r="G1129" s="91"/>
      <c r="H1129" s="91"/>
      <c r="I1129" s="91"/>
      <c r="J1129" s="92"/>
      <c r="K1129" s="92"/>
      <c r="L1129" s="93"/>
    </row>
    <row r="1130" spans="2:12" x14ac:dyDescent="0.25">
      <c r="B1130" s="90" t="str">
        <f>IF(C1130="","",+COUNTA($C$7:C1130))</f>
        <v/>
      </c>
      <c r="C1130" s="94"/>
      <c r="D1130" s="94"/>
      <c r="E1130" s="94"/>
      <c r="F1130" s="94"/>
      <c r="G1130" s="91"/>
      <c r="H1130" s="91"/>
      <c r="I1130" s="91"/>
      <c r="J1130" s="92"/>
      <c r="K1130" s="92"/>
      <c r="L1130" s="93"/>
    </row>
    <row r="1131" spans="2:12" x14ac:dyDescent="0.25">
      <c r="B1131" s="90" t="str">
        <f>IF(C1131="","",+COUNTA($C$7:C1131))</f>
        <v/>
      </c>
      <c r="C1131" s="94"/>
      <c r="D1131" s="94"/>
      <c r="E1131" s="94"/>
      <c r="F1131" s="94"/>
      <c r="G1131" s="91"/>
      <c r="H1131" s="91"/>
      <c r="I1131" s="91"/>
      <c r="J1131" s="92"/>
      <c r="K1131" s="92"/>
      <c r="L1131" s="93"/>
    </row>
    <row r="1132" spans="2:12" x14ac:dyDescent="0.25">
      <c r="B1132" s="90" t="str">
        <f>IF(C1132="","",+COUNTA($C$7:C1132))</f>
        <v/>
      </c>
      <c r="C1132" s="94"/>
      <c r="D1132" s="94"/>
      <c r="E1132" s="94"/>
      <c r="F1132" s="94"/>
      <c r="G1132" s="91"/>
      <c r="H1132" s="91"/>
      <c r="I1132" s="91"/>
      <c r="J1132" s="92"/>
      <c r="K1132" s="92"/>
      <c r="L1132" s="93"/>
    </row>
    <row r="1133" spans="2:12" x14ac:dyDescent="0.25">
      <c r="B1133" s="90" t="str">
        <f>IF(C1133="","",+COUNTA($C$7:C1133))</f>
        <v/>
      </c>
      <c r="C1133" s="94"/>
      <c r="D1133" s="94"/>
      <c r="E1133" s="94"/>
      <c r="F1133" s="94"/>
      <c r="G1133" s="91"/>
      <c r="H1133" s="91"/>
      <c r="I1133" s="91"/>
      <c r="J1133" s="92"/>
      <c r="K1133" s="92"/>
      <c r="L1133" s="93"/>
    </row>
    <row r="1134" spans="2:12" x14ac:dyDescent="0.25">
      <c r="B1134" s="90" t="str">
        <f>IF(C1134="","",+COUNTA($C$7:C1134))</f>
        <v/>
      </c>
      <c r="C1134" s="94"/>
      <c r="D1134" s="94"/>
      <c r="E1134" s="94"/>
      <c r="F1134" s="94"/>
      <c r="G1134" s="91"/>
      <c r="H1134" s="91"/>
      <c r="I1134" s="91"/>
      <c r="J1134" s="92"/>
      <c r="K1134" s="92"/>
      <c r="L1134" s="93"/>
    </row>
    <row r="1135" spans="2:12" x14ac:dyDescent="0.25">
      <c r="B1135" s="90" t="str">
        <f>IF(C1135="","",+COUNTA($C$7:C1135))</f>
        <v/>
      </c>
      <c r="C1135" s="94"/>
      <c r="D1135" s="94"/>
      <c r="E1135" s="94"/>
      <c r="F1135" s="94"/>
      <c r="G1135" s="91"/>
      <c r="H1135" s="91"/>
      <c r="I1135" s="91"/>
      <c r="J1135" s="92"/>
      <c r="K1135" s="92"/>
      <c r="L1135" s="93"/>
    </row>
    <row r="1136" spans="2:12" x14ac:dyDescent="0.25">
      <c r="B1136" s="90" t="str">
        <f>IF(C1136="","",+COUNTA($C$7:C1136))</f>
        <v/>
      </c>
      <c r="C1136" s="94"/>
      <c r="D1136" s="94"/>
      <c r="E1136" s="94"/>
      <c r="F1136" s="94"/>
      <c r="G1136" s="91"/>
      <c r="H1136" s="91"/>
      <c r="I1136" s="91"/>
      <c r="J1136" s="92"/>
      <c r="K1136" s="92"/>
      <c r="L1136" s="93"/>
    </row>
    <row r="1137" spans="2:12" x14ac:dyDescent="0.25">
      <c r="B1137" s="90" t="str">
        <f>IF(C1137="","",+COUNTA($C$7:C1137))</f>
        <v/>
      </c>
      <c r="C1137" s="94"/>
      <c r="D1137" s="94"/>
      <c r="E1137" s="94"/>
      <c r="F1137" s="94"/>
      <c r="G1137" s="91"/>
      <c r="H1137" s="91"/>
      <c r="I1137" s="91"/>
      <c r="J1137" s="92"/>
      <c r="K1137" s="92"/>
      <c r="L1137" s="93"/>
    </row>
    <row r="1138" spans="2:12" x14ac:dyDescent="0.25">
      <c r="B1138" s="90" t="str">
        <f>IF(C1138="","",+COUNTA($C$7:C1138))</f>
        <v/>
      </c>
      <c r="C1138" s="94"/>
      <c r="D1138" s="94"/>
      <c r="E1138" s="94"/>
      <c r="F1138" s="94"/>
      <c r="G1138" s="91"/>
      <c r="H1138" s="91"/>
      <c r="I1138" s="91"/>
      <c r="J1138" s="92"/>
      <c r="K1138" s="92"/>
      <c r="L1138" s="93"/>
    </row>
    <row r="1139" spans="2:12" x14ac:dyDescent="0.25">
      <c r="B1139" s="90" t="str">
        <f>IF(C1139="","",+COUNTA($C$7:C1139))</f>
        <v/>
      </c>
      <c r="C1139" s="94"/>
      <c r="D1139" s="94"/>
      <c r="E1139" s="94"/>
      <c r="F1139" s="94"/>
      <c r="G1139" s="91"/>
      <c r="H1139" s="91"/>
      <c r="I1139" s="91"/>
      <c r="J1139" s="92"/>
      <c r="K1139" s="92"/>
      <c r="L1139" s="93"/>
    </row>
    <row r="1140" spans="2:12" x14ac:dyDescent="0.25">
      <c r="B1140" s="90" t="str">
        <f>IF(C1140="","",+COUNTA($C$7:C1140))</f>
        <v/>
      </c>
      <c r="C1140" s="94"/>
      <c r="D1140" s="94"/>
      <c r="E1140" s="94"/>
      <c r="F1140" s="94"/>
      <c r="G1140" s="91"/>
      <c r="H1140" s="91"/>
      <c r="I1140" s="91"/>
      <c r="J1140" s="92"/>
      <c r="K1140" s="92"/>
      <c r="L1140" s="93"/>
    </row>
    <row r="1141" spans="2:12" x14ac:dyDescent="0.25">
      <c r="B1141" s="90" t="str">
        <f>IF(C1141="","",+COUNTA($C$7:C1141))</f>
        <v/>
      </c>
      <c r="C1141" s="94"/>
      <c r="D1141" s="94"/>
      <c r="E1141" s="94"/>
      <c r="F1141" s="94"/>
      <c r="G1141" s="91"/>
      <c r="H1141" s="91"/>
      <c r="I1141" s="91"/>
      <c r="J1141" s="92"/>
      <c r="K1141" s="92"/>
      <c r="L1141" s="93"/>
    </row>
    <row r="1142" spans="2:12" x14ac:dyDescent="0.25">
      <c r="B1142" s="90" t="str">
        <f>IF(C1142="","",+COUNTA($C$7:C1142))</f>
        <v/>
      </c>
      <c r="C1142" s="94"/>
      <c r="D1142" s="94"/>
      <c r="E1142" s="94"/>
      <c r="F1142" s="94"/>
      <c r="G1142" s="91"/>
      <c r="H1142" s="91"/>
      <c r="I1142" s="91"/>
      <c r="J1142" s="92"/>
      <c r="K1142" s="92"/>
      <c r="L1142" s="93"/>
    </row>
    <row r="1143" spans="2:12" x14ac:dyDescent="0.25">
      <c r="B1143" s="90" t="str">
        <f>IF(C1143="","",+COUNTA($C$7:C1143))</f>
        <v/>
      </c>
      <c r="C1143" s="94"/>
      <c r="D1143" s="94"/>
      <c r="E1143" s="94"/>
      <c r="F1143" s="94"/>
      <c r="G1143" s="91"/>
      <c r="H1143" s="91"/>
      <c r="I1143" s="91"/>
      <c r="J1143" s="92"/>
      <c r="K1143" s="92"/>
      <c r="L1143" s="93"/>
    </row>
    <row r="1144" spans="2:12" x14ac:dyDescent="0.25">
      <c r="B1144" s="90" t="str">
        <f>IF(C1144="","",+COUNTA($C$7:C1144))</f>
        <v/>
      </c>
      <c r="C1144" s="94"/>
      <c r="D1144" s="94"/>
      <c r="E1144" s="94"/>
      <c r="F1144" s="94"/>
      <c r="G1144" s="91"/>
      <c r="H1144" s="91"/>
      <c r="I1144" s="91"/>
      <c r="J1144" s="92"/>
      <c r="K1144" s="92"/>
      <c r="L1144" s="93"/>
    </row>
    <row r="1145" spans="2:12" x14ac:dyDescent="0.25">
      <c r="B1145" s="90" t="str">
        <f>IF(C1145="","",+COUNTA($C$7:C1145))</f>
        <v/>
      </c>
      <c r="C1145" s="94"/>
      <c r="D1145" s="94"/>
      <c r="E1145" s="94"/>
      <c r="F1145" s="94"/>
      <c r="G1145" s="91"/>
      <c r="H1145" s="91"/>
      <c r="I1145" s="91"/>
      <c r="J1145" s="92"/>
      <c r="K1145" s="92"/>
      <c r="L1145" s="93"/>
    </row>
    <row r="1146" spans="2:12" x14ac:dyDescent="0.25">
      <c r="B1146" s="90" t="str">
        <f>IF(C1146="","",+COUNTA($C$7:C1146))</f>
        <v/>
      </c>
      <c r="C1146" s="94"/>
      <c r="D1146" s="94"/>
      <c r="E1146" s="94"/>
      <c r="F1146" s="94"/>
      <c r="G1146" s="91"/>
      <c r="H1146" s="91"/>
      <c r="I1146" s="91"/>
      <c r="J1146" s="92"/>
      <c r="K1146" s="92"/>
      <c r="L1146" s="93"/>
    </row>
    <row r="1147" spans="2:12" x14ac:dyDescent="0.25">
      <c r="B1147" s="90" t="str">
        <f>IF(C1147="","",+COUNTA($C$7:C1147))</f>
        <v/>
      </c>
      <c r="C1147" s="94"/>
      <c r="D1147" s="94"/>
      <c r="E1147" s="94"/>
      <c r="F1147" s="94"/>
      <c r="G1147" s="91"/>
      <c r="H1147" s="91"/>
      <c r="I1147" s="91"/>
      <c r="J1147" s="92"/>
      <c r="K1147" s="92"/>
      <c r="L1147" s="93"/>
    </row>
    <row r="1148" spans="2:12" x14ac:dyDescent="0.25">
      <c r="B1148" s="90" t="str">
        <f>IF(C1148="","",+COUNTA($C$7:C1148))</f>
        <v/>
      </c>
      <c r="C1148" s="94"/>
      <c r="D1148" s="94"/>
      <c r="E1148" s="94"/>
      <c r="F1148" s="94"/>
      <c r="G1148" s="91"/>
      <c r="H1148" s="91"/>
      <c r="I1148" s="91"/>
      <c r="J1148" s="92"/>
      <c r="K1148" s="92"/>
      <c r="L1148" s="93"/>
    </row>
    <row r="1149" spans="2:12" x14ac:dyDescent="0.25">
      <c r="B1149" s="90" t="str">
        <f>IF(C1149="","",+COUNTA($C$7:C1149))</f>
        <v/>
      </c>
      <c r="C1149" s="94"/>
      <c r="D1149" s="94"/>
      <c r="E1149" s="94"/>
      <c r="F1149" s="94"/>
      <c r="G1149" s="91"/>
      <c r="H1149" s="91"/>
      <c r="I1149" s="91"/>
      <c r="J1149" s="92"/>
      <c r="K1149" s="92"/>
      <c r="L1149" s="93"/>
    </row>
    <row r="1150" spans="2:12" x14ac:dyDescent="0.25">
      <c r="B1150" s="90" t="str">
        <f>IF(C1150="","",+COUNTA($C$7:C1150))</f>
        <v/>
      </c>
      <c r="C1150" s="94"/>
      <c r="D1150" s="94"/>
      <c r="E1150" s="94"/>
      <c r="F1150" s="94"/>
      <c r="G1150" s="91"/>
      <c r="H1150" s="91"/>
      <c r="I1150" s="91"/>
      <c r="J1150" s="92"/>
      <c r="K1150" s="92"/>
      <c r="L1150" s="93"/>
    </row>
    <row r="1151" spans="2:12" x14ac:dyDescent="0.25">
      <c r="B1151" s="90" t="str">
        <f>IF(C1151="","",+COUNTA($C$7:C1151))</f>
        <v/>
      </c>
      <c r="C1151" s="94"/>
      <c r="D1151" s="94"/>
      <c r="E1151" s="94"/>
      <c r="F1151" s="94"/>
      <c r="G1151" s="91"/>
      <c r="H1151" s="91"/>
      <c r="I1151" s="91"/>
      <c r="J1151" s="92"/>
      <c r="K1151" s="92"/>
      <c r="L1151" s="93"/>
    </row>
    <row r="1152" spans="2:12" x14ac:dyDescent="0.25">
      <c r="B1152" s="90" t="str">
        <f>IF(C1152="","",+COUNTA($C$7:C1152))</f>
        <v/>
      </c>
      <c r="C1152" s="94"/>
      <c r="D1152" s="94"/>
      <c r="E1152" s="94"/>
      <c r="F1152" s="94"/>
      <c r="G1152" s="91"/>
      <c r="H1152" s="91"/>
      <c r="I1152" s="91"/>
      <c r="J1152" s="92"/>
      <c r="K1152" s="92"/>
      <c r="L1152" s="93"/>
    </row>
    <row r="1153" spans="2:12" x14ac:dyDescent="0.25">
      <c r="B1153" s="90" t="str">
        <f>IF(C1153="","",+COUNTA($C$7:C1153))</f>
        <v/>
      </c>
      <c r="C1153" s="94"/>
      <c r="D1153" s="94"/>
      <c r="E1153" s="94"/>
      <c r="F1153" s="94"/>
      <c r="G1153" s="91"/>
      <c r="H1153" s="91"/>
      <c r="I1153" s="91"/>
      <c r="J1153" s="92"/>
      <c r="K1153" s="92"/>
      <c r="L1153" s="93"/>
    </row>
    <row r="1154" spans="2:12" x14ac:dyDescent="0.25">
      <c r="B1154" s="90" t="str">
        <f>IF(C1154="","",+COUNTA($C$7:C1154))</f>
        <v/>
      </c>
      <c r="C1154" s="94"/>
      <c r="D1154" s="94"/>
      <c r="E1154" s="94"/>
      <c r="F1154" s="94"/>
      <c r="G1154" s="91"/>
      <c r="H1154" s="91"/>
      <c r="I1154" s="91"/>
      <c r="J1154" s="92"/>
      <c r="K1154" s="92"/>
      <c r="L1154" s="93"/>
    </row>
    <row r="1155" spans="2:12" x14ac:dyDescent="0.25">
      <c r="B1155" s="90" t="str">
        <f>IF(C1155="","",+COUNTA($C$7:C1155))</f>
        <v/>
      </c>
      <c r="C1155" s="94"/>
      <c r="D1155" s="94"/>
      <c r="E1155" s="94"/>
      <c r="F1155" s="94"/>
      <c r="G1155" s="91"/>
      <c r="H1155" s="91"/>
      <c r="I1155" s="91"/>
      <c r="J1155" s="92"/>
      <c r="K1155" s="92"/>
      <c r="L1155" s="93"/>
    </row>
    <row r="1156" spans="2:12" x14ac:dyDescent="0.25">
      <c r="B1156" s="90" t="str">
        <f>IF(C1156="","",+COUNTA($C$7:C1156))</f>
        <v/>
      </c>
      <c r="C1156" s="94"/>
      <c r="D1156" s="94"/>
      <c r="E1156" s="94"/>
      <c r="F1156" s="94"/>
      <c r="G1156" s="91"/>
      <c r="H1156" s="91"/>
      <c r="I1156" s="91"/>
      <c r="J1156" s="92"/>
      <c r="K1156" s="92"/>
      <c r="L1156" s="93"/>
    </row>
    <row r="1157" spans="2:12" x14ac:dyDescent="0.25">
      <c r="B1157" s="90" t="str">
        <f>IF(C1157="","",+COUNTA($C$7:C1157))</f>
        <v/>
      </c>
      <c r="C1157" s="94"/>
      <c r="D1157" s="94"/>
      <c r="E1157" s="94"/>
      <c r="F1157" s="94"/>
      <c r="G1157" s="91"/>
      <c r="H1157" s="91"/>
      <c r="I1157" s="91"/>
      <c r="J1157" s="92"/>
      <c r="K1157" s="92"/>
      <c r="L1157" s="93"/>
    </row>
    <row r="1158" spans="2:12" x14ac:dyDescent="0.25">
      <c r="B1158" s="90" t="str">
        <f>IF(C1158="","",+COUNTA($C$7:C1158))</f>
        <v/>
      </c>
      <c r="C1158" s="94"/>
      <c r="D1158" s="94"/>
      <c r="E1158" s="94"/>
      <c r="F1158" s="94"/>
      <c r="G1158" s="91"/>
      <c r="H1158" s="91"/>
      <c r="I1158" s="91"/>
      <c r="J1158" s="92"/>
      <c r="K1158" s="92"/>
      <c r="L1158" s="93"/>
    </row>
    <row r="1159" spans="2:12" x14ac:dyDescent="0.25">
      <c r="B1159" s="90" t="str">
        <f>IF(C1159="","",+COUNTA($C$7:C1159))</f>
        <v/>
      </c>
      <c r="C1159" s="94"/>
      <c r="D1159" s="94"/>
      <c r="E1159" s="94"/>
      <c r="F1159" s="94"/>
      <c r="G1159" s="91"/>
      <c r="H1159" s="91"/>
      <c r="I1159" s="91"/>
      <c r="J1159" s="92"/>
      <c r="K1159" s="92"/>
      <c r="L1159" s="93"/>
    </row>
    <row r="1160" spans="2:12" x14ac:dyDescent="0.25">
      <c r="B1160" s="90" t="str">
        <f>IF(C1160="","",+COUNTA($C$7:C1160))</f>
        <v/>
      </c>
      <c r="C1160" s="94"/>
      <c r="D1160" s="94"/>
      <c r="E1160" s="94"/>
      <c r="F1160" s="94"/>
      <c r="G1160" s="91"/>
      <c r="H1160" s="91"/>
      <c r="I1160" s="91"/>
      <c r="J1160" s="92"/>
      <c r="K1160" s="92"/>
      <c r="L1160" s="93"/>
    </row>
    <row r="1161" spans="2:12" x14ac:dyDescent="0.25">
      <c r="B1161" s="90" t="str">
        <f>IF(C1161="","",+COUNTA($C$7:C1161))</f>
        <v/>
      </c>
      <c r="C1161" s="94"/>
      <c r="D1161" s="94"/>
      <c r="E1161" s="94"/>
      <c r="F1161" s="94"/>
      <c r="G1161" s="91"/>
      <c r="H1161" s="91"/>
      <c r="I1161" s="91"/>
      <c r="J1161" s="92"/>
      <c r="K1161" s="92"/>
      <c r="L1161" s="93"/>
    </row>
    <row r="1162" spans="2:12" x14ac:dyDescent="0.25">
      <c r="B1162" s="90" t="str">
        <f>IF(C1162="","",+COUNTA($C$7:C1162))</f>
        <v/>
      </c>
      <c r="C1162" s="94"/>
      <c r="D1162" s="94"/>
      <c r="E1162" s="94"/>
      <c r="F1162" s="94"/>
      <c r="G1162" s="91"/>
      <c r="H1162" s="91"/>
      <c r="I1162" s="91"/>
      <c r="J1162" s="92"/>
      <c r="K1162" s="92"/>
      <c r="L1162" s="93"/>
    </row>
    <row r="1163" spans="2:12" x14ac:dyDescent="0.25">
      <c r="B1163" s="90" t="str">
        <f>IF(C1163="","",+COUNTA($C$7:C1163))</f>
        <v/>
      </c>
      <c r="C1163" s="94"/>
      <c r="D1163" s="94"/>
      <c r="E1163" s="94"/>
      <c r="F1163" s="94"/>
      <c r="G1163" s="91"/>
      <c r="H1163" s="91"/>
      <c r="I1163" s="91"/>
      <c r="J1163" s="92"/>
      <c r="K1163" s="92"/>
      <c r="L1163" s="93"/>
    </row>
    <row r="1164" spans="2:12" x14ac:dyDescent="0.25">
      <c r="B1164" s="90" t="str">
        <f>IF(C1164="","",+COUNTA($C$7:C1164))</f>
        <v/>
      </c>
      <c r="C1164" s="94"/>
      <c r="D1164" s="94"/>
      <c r="E1164" s="94"/>
      <c r="F1164" s="94"/>
      <c r="G1164" s="91"/>
      <c r="H1164" s="91"/>
      <c r="I1164" s="91"/>
      <c r="J1164" s="92"/>
      <c r="K1164" s="92"/>
      <c r="L1164" s="93"/>
    </row>
    <row r="1165" spans="2:12" x14ac:dyDescent="0.25">
      <c r="B1165" s="90" t="str">
        <f>IF(C1165="","",+COUNTA($C$7:C1165))</f>
        <v/>
      </c>
      <c r="C1165" s="94"/>
      <c r="D1165" s="94"/>
      <c r="E1165" s="94"/>
      <c r="F1165" s="94"/>
      <c r="G1165" s="91"/>
      <c r="H1165" s="91"/>
      <c r="I1165" s="91"/>
      <c r="J1165" s="92"/>
      <c r="K1165" s="92"/>
      <c r="L1165" s="93"/>
    </row>
    <row r="1166" spans="2:12" x14ac:dyDescent="0.25">
      <c r="B1166" s="90" t="str">
        <f>IF(C1166="","",+COUNTA($C$7:C1166))</f>
        <v/>
      </c>
      <c r="C1166" s="94"/>
      <c r="D1166" s="94"/>
      <c r="E1166" s="94"/>
      <c r="F1166" s="94"/>
      <c r="G1166" s="91"/>
      <c r="H1166" s="91"/>
      <c r="I1166" s="91"/>
      <c r="J1166" s="92"/>
      <c r="K1166" s="92"/>
      <c r="L1166" s="93"/>
    </row>
    <row r="1167" spans="2:12" x14ac:dyDescent="0.25">
      <c r="B1167" s="90" t="str">
        <f>IF(C1167="","",+COUNTA($C$7:C1167))</f>
        <v/>
      </c>
      <c r="C1167" s="94"/>
      <c r="D1167" s="94"/>
      <c r="E1167" s="94"/>
      <c r="F1167" s="94"/>
      <c r="G1167" s="91"/>
      <c r="H1167" s="91"/>
      <c r="I1167" s="91"/>
      <c r="J1167" s="92"/>
      <c r="K1167" s="92"/>
      <c r="L1167" s="93"/>
    </row>
    <row r="1168" spans="2:12" x14ac:dyDescent="0.25">
      <c r="B1168" s="90" t="str">
        <f>IF(C1168="","",+COUNTA($C$7:C1168))</f>
        <v/>
      </c>
      <c r="C1168" s="94"/>
      <c r="D1168" s="94"/>
      <c r="E1168" s="94"/>
      <c r="F1168" s="94"/>
      <c r="G1168" s="91"/>
      <c r="H1168" s="91"/>
      <c r="I1168" s="91"/>
      <c r="J1168" s="92"/>
      <c r="K1168" s="92"/>
      <c r="L1168" s="93"/>
    </row>
    <row r="1169" spans="2:12" x14ac:dyDescent="0.25">
      <c r="B1169" s="90" t="str">
        <f>IF(C1169="","",+COUNTA($C$7:C1169))</f>
        <v/>
      </c>
      <c r="C1169" s="94"/>
      <c r="D1169" s="94"/>
      <c r="E1169" s="94"/>
      <c r="F1169" s="94"/>
      <c r="G1169" s="91"/>
      <c r="H1169" s="91"/>
      <c r="I1169" s="91"/>
      <c r="J1169" s="92"/>
      <c r="K1169" s="92"/>
      <c r="L1169" s="93"/>
    </row>
    <row r="1170" spans="2:12" x14ac:dyDescent="0.25">
      <c r="B1170" s="90" t="str">
        <f>IF(C1170="","",+COUNTA($C$7:C1170))</f>
        <v/>
      </c>
      <c r="C1170" s="94"/>
      <c r="D1170" s="94"/>
      <c r="E1170" s="94"/>
      <c r="F1170" s="94"/>
      <c r="G1170" s="91"/>
      <c r="H1170" s="91"/>
      <c r="I1170" s="91"/>
      <c r="J1170" s="92"/>
      <c r="K1170" s="92"/>
      <c r="L1170" s="93"/>
    </row>
    <row r="1171" spans="2:12" x14ac:dyDescent="0.25">
      <c r="B1171" s="90" t="str">
        <f>IF(C1171="","",+COUNTA($C$7:C1171))</f>
        <v/>
      </c>
      <c r="C1171" s="94"/>
      <c r="D1171" s="94"/>
      <c r="E1171" s="94"/>
      <c r="F1171" s="94"/>
      <c r="G1171" s="91"/>
      <c r="H1171" s="91"/>
      <c r="I1171" s="91"/>
      <c r="J1171" s="92"/>
      <c r="K1171" s="92"/>
      <c r="L1171" s="93"/>
    </row>
    <row r="1172" spans="2:12" x14ac:dyDescent="0.25">
      <c r="B1172" s="90" t="str">
        <f>IF(C1172="","",+COUNTA($C$7:C1172))</f>
        <v/>
      </c>
      <c r="C1172" s="94"/>
      <c r="D1172" s="94"/>
      <c r="E1172" s="94"/>
      <c r="F1172" s="94"/>
      <c r="G1172" s="91"/>
      <c r="H1172" s="91"/>
      <c r="I1172" s="91"/>
      <c r="J1172" s="92"/>
      <c r="K1172" s="92"/>
      <c r="L1172" s="93"/>
    </row>
    <row r="1173" spans="2:12" x14ac:dyDescent="0.25">
      <c r="B1173" s="90" t="str">
        <f>IF(C1173="","",+COUNTA($C$7:C1173))</f>
        <v/>
      </c>
      <c r="C1173" s="94"/>
      <c r="D1173" s="94"/>
      <c r="E1173" s="94"/>
      <c r="F1173" s="94"/>
      <c r="G1173" s="91"/>
      <c r="H1173" s="91"/>
      <c r="I1173" s="91"/>
      <c r="J1173" s="92"/>
      <c r="K1173" s="92"/>
      <c r="L1173" s="93"/>
    </row>
    <row r="1174" spans="2:12" x14ac:dyDescent="0.25">
      <c r="B1174" s="90" t="str">
        <f>IF(C1174="","",+COUNTA($C$7:C1174))</f>
        <v/>
      </c>
      <c r="C1174" s="94"/>
      <c r="D1174" s="94"/>
      <c r="E1174" s="94"/>
      <c r="F1174" s="94"/>
      <c r="G1174" s="91"/>
      <c r="H1174" s="91"/>
      <c r="I1174" s="91"/>
      <c r="J1174" s="92"/>
      <c r="K1174" s="92"/>
      <c r="L1174" s="93"/>
    </row>
    <row r="1175" spans="2:12" x14ac:dyDescent="0.25">
      <c r="B1175" s="90" t="str">
        <f>IF(C1175="","",+COUNTA($C$7:C1175))</f>
        <v/>
      </c>
      <c r="C1175" s="94"/>
      <c r="D1175" s="94"/>
      <c r="E1175" s="94"/>
      <c r="F1175" s="94"/>
      <c r="G1175" s="91"/>
      <c r="H1175" s="91"/>
      <c r="I1175" s="91"/>
      <c r="J1175" s="92"/>
      <c r="K1175" s="92"/>
      <c r="L1175" s="93"/>
    </row>
    <row r="1176" spans="2:12" x14ac:dyDescent="0.25">
      <c r="B1176" s="90" t="str">
        <f>IF(C1176="","",+COUNTA($C$7:C1176))</f>
        <v/>
      </c>
      <c r="C1176" s="94"/>
      <c r="D1176" s="94"/>
      <c r="E1176" s="94"/>
      <c r="F1176" s="94"/>
      <c r="G1176" s="91"/>
      <c r="H1176" s="91"/>
      <c r="I1176" s="91"/>
      <c r="J1176" s="92"/>
      <c r="K1176" s="92"/>
      <c r="L1176" s="93"/>
    </row>
    <row r="1177" spans="2:12" x14ac:dyDescent="0.25">
      <c r="B1177" s="90" t="str">
        <f>IF(C1177="","",+COUNTA($C$7:C1177))</f>
        <v/>
      </c>
      <c r="C1177" s="94"/>
      <c r="D1177" s="94"/>
      <c r="E1177" s="94"/>
      <c r="F1177" s="94"/>
      <c r="G1177" s="91"/>
      <c r="H1177" s="91"/>
      <c r="I1177" s="91"/>
      <c r="J1177" s="92"/>
      <c r="K1177" s="92"/>
      <c r="L1177" s="93"/>
    </row>
    <row r="1178" spans="2:12" x14ac:dyDescent="0.25">
      <c r="B1178" s="90" t="str">
        <f>IF(C1178="","",+COUNTA($C$7:C1178))</f>
        <v/>
      </c>
      <c r="C1178" s="94"/>
      <c r="D1178" s="94"/>
      <c r="E1178" s="94"/>
      <c r="F1178" s="94"/>
      <c r="G1178" s="91"/>
      <c r="H1178" s="91"/>
      <c r="I1178" s="91"/>
      <c r="J1178" s="92"/>
      <c r="K1178" s="92"/>
      <c r="L1178" s="93"/>
    </row>
    <row r="1179" spans="2:12" x14ac:dyDescent="0.25">
      <c r="B1179" s="90" t="str">
        <f>IF(C1179="","",+COUNTA($C$7:C1179))</f>
        <v/>
      </c>
      <c r="C1179" s="94"/>
      <c r="D1179" s="94"/>
      <c r="E1179" s="94"/>
      <c r="F1179" s="94"/>
      <c r="G1179" s="91"/>
      <c r="H1179" s="91"/>
      <c r="I1179" s="91"/>
      <c r="J1179" s="92"/>
      <c r="K1179" s="92"/>
      <c r="L1179" s="93"/>
    </row>
    <row r="1180" spans="2:12" x14ac:dyDescent="0.25">
      <c r="B1180" s="90" t="str">
        <f>IF(C1180="","",+COUNTA($C$7:C1180))</f>
        <v/>
      </c>
      <c r="C1180" s="94"/>
      <c r="D1180" s="94"/>
      <c r="E1180" s="94"/>
      <c r="F1180" s="94"/>
      <c r="G1180" s="91"/>
      <c r="H1180" s="91"/>
      <c r="I1180" s="91"/>
      <c r="J1180" s="92"/>
      <c r="K1180" s="92"/>
      <c r="L1180" s="93"/>
    </row>
    <row r="1181" spans="2:12" x14ac:dyDescent="0.25">
      <c r="B1181" s="90" t="str">
        <f>IF(C1181="","",+COUNTA($C$7:C1181))</f>
        <v/>
      </c>
      <c r="C1181" s="94"/>
      <c r="D1181" s="94"/>
      <c r="E1181" s="94"/>
      <c r="F1181" s="94"/>
      <c r="G1181" s="91"/>
      <c r="H1181" s="91"/>
      <c r="I1181" s="91"/>
      <c r="J1181" s="92"/>
      <c r="K1181" s="92"/>
      <c r="L1181" s="93"/>
    </row>
    <row r="1182" spans="2:12" x14ac:dyDescent="0.25">
      <c r="B1182" s="90" t="str">
        <f>IF(C1182="","",+COUNTA($C$7:C1182))</f>
        <v/>
      </c>
      <c r="C1182" s="94"/>
      <c r="D1182" s="94"/>
      <c r="E1182" s="94"/>
      <c r="F1182" s="94"/>
      <c r="G1182" s="91"/>
      <c r="H1182" s="91"/>
      <c r="I1182" s="91"/>
      <c r="J1182" s="92"/>
      <c r="K1182" s="92"/>
      <c r="L1182" s="93"/>
    </row>
    <row r="1183" spans="2:12" x14ac:dyDescent="0.25">
      <c r="B1183" s="90" t="str">
        <f>IF(C1183="","",+COUNTA($C$7:C1183))</f>
        <v/>
      </c>
      <c r="C1183" s="94"/>
      <c r="D1183" s="94"/>
      <c r="E1183" s="94"/>
      <c r="F1183" s="94"/>
      <c r="G1183" s="91"/>
      <c r="H1183" s="91"/>
      <c r="I1183" s="91"/>
      <c r="J1183" s="92"/>
      <c r="K1183" s="92"/>
      <c r="L1183" s="93"/>
    </row>
    <row r="1184" spans="2:12" x14ac:dyDescent="0.25">
      <c r="B1184" s="90" t="str">
        <f>IF(C1184="","",+COUNTA($C$7:C1184))</f>
        <v/>
      </c>
      <c r="C1184" s="94"/>
      <c r="D1184" s="94"/>
      <c r="E1184" s="94"/>
      <c r="F1184" s="94"/>
      <c r="G1184" s="91"/>
      <c r="H1184" s="91"/>
      <c r="I1184" s="91"/>
      <c r="J1184" s="92"/>
      <c r="K1184" s="92"/>
      <c r="L1184" s="93"/>
    </row>
    <row r="1185" spans="2:12" x14ac:dyDescent="0.25">
      <c r="B1185" s="90" t="str">
        <f>IF(C1185="","",+COUNTA($C$7:C1185))</f>
        <v/>
      </c>
      <c r="C1185" s="94"/>
      <c r="D1185" s="94"/>
      <c r="E1185" s="94"/>
      <c r="F1185" s="94"/>
      <c r="G1185" s="91"/>
      <c r="H1185" s="91"/>
      <c r="I1185" s="91"/>
      <c r="J1185" s="92"/>
      <c r="K1185" s="92"/>
      <c r="L1185" s="93"/>
    </row>
    <row r="1186" spans="2:12" x14ac:dyDescent="0.25">
      <c r="B1186" s="90" t="str">
        <f>IF(C1186="","",+COUNTA($C$7:C1186))</f>
        <v/>
      </c>
      <c r="C1186" s="94"/>
      <c r="D1186" s="94"/>
      <c r="E1186" s="94"/>
      <c r="F1186" s="94"/>
      <c r="G1186" s="91"/>
      <c r="H1186" s="91"/>
      <c r="I1186" s="91"/>
      <c r="J1186" s="92"/>
      <c r="K1186" s="92"/>
      <c r="L1186" s="93"/>
    </row>
    <row r="1187" spans="2:12" x14ac:dyDescent="0.25">
      <c r="B1187" s="90" t="str">
        <f>IF(C1187="","",+COUNTA($C$7:C1187))</f>
        <v/>
      </c>
      <c r="C1187" s="94"/>
      <c r="D1187" s="94"/>
      <c r="E1187" s="94"/>
      <c r="F1187" s="94"/>
      <c r="G1187" s="91"/>
      <c r="H1187" s="91"/>
      <c r="I1187" s="91"/>
      <c r="J1187" s="92"/>
      <c r="K1187" s="92"/>
      <c r="L1187" s="93"/>
    </row>
    <row r="1188" spans="2:12" x14ac:dyDescent="0.25">
      <c r="B1188" s="90" t="str">
        <f>IF(C1188="","",+COUNTA($C$7:C1188))</f>
        <v/>
      </c>
      <c r="C1188" s="94"/>
      <c r="D1188" s="94"/>
      <c r="E1188" s="94"/>
      <c r="F1188" s="94"/>
      <c r="G1188" s="91"/>
      <c r="H1188" s="91"/>
      <c r="I1188" s="91"/>
      <c r="J1188" s="92"/>
      <c r="K1188" s="92"/>
      <c r="L1188" s="93"/>
    </row>
    <row r="1189" spans="2:12" x14ac:dyDescent="0.25">
      <c r="B1189" s="90" t="str">
        <f>IF(C1189="","",+COUNTA($C$7:C1189))</f>
        <v/>
      </c>
      <c r="C1189" s="94"/>
      <c r="D1189" s="94"/>
      <c r="E1189" s="94"/>
      <c r="F1189" s="94"/>
      <c r="G1189" s="91"/>
      <c r="H1189" s="91"/>
      <c r="I1189" s="91"/>
      <c r="J1189" s="92"/>
      <c r="K1189" s="92"/>
      <c r="L1189" s="93"/>
    </row>
    <row r="1190" spans="2:12" x14ac:dyDescent="0.25">
      <c r="B1190" s="90" t="str">
        <f>IF(C1190="","",+COUNTA($C$7:C1190))</f>
        <v/>
      </c>
      <c r="C1190" s="94"/>
      <c r="D1190" s="94"/>
      <c r="E1190" s="94"/>
      <c r="F1190" s="94"/>
      <c r="G1190" s="91"/>
      <c r="H1190" s="91"/>
      <c r="I1190" s="91"/>
      <c r="J1190" s="92"/>
      <c r="K1190" s="92"/>
      <c r="L1190" s="93"/>
    </row>
    <row r="1191" spans="2:12" x14ac:dyDescent="0.25">
      <c r="B1191" s="90" t="str">
        <f>IF(C1191="","",+COUNTA($C$7:C1191))</f>
        <v/>
      </c>
      <c r="C1191" s="94"/>
      <c r="D1191" s="94"/>
      <c r="E1191" s="94"/>
      <c r="F1191" s="94"/>
      <c r="G1191" s="91"/>
      <c r="H1191" s="91"/>
      <c r="I1191" s="91"/>
      <c r="J1191" s="92"/>
      <c r="K1191" s="92"/>
      <c r="L1191" s="93"/>
    </row>
    <row r="1192" spans="2:12" x14ac:dyDescent="0.25">
      <c r="B1192" s="90" t="str">
        <f>IF(C1192="","",+COUNTA($C$7:C1192))</f>
        <v/>
      </c>
      <c r="C1192" s="94"/>
      <c r="D1192" s="94"/>
      <c r="E1192" s="94"/>
      <c r="F1192" s="94"/>
      <c r="G1192" s="91"/>
      <c r="H1192" s="91"/>
      <c r="I1192" s="91"/>
      <c r="J1192" s="92"/>
      <c r="K1192" s="92"/>
      <c r="L1192" s="93"/>
    </row>
    <row r="1193" spans="2:12" x14ac:dyDescent="0.25">
      <c r="B1193" s="90" t="str">
        <f>IF(C1193="","",+COUNTA($C$7:C1193))</f>
        <v/>
      </c>
      <c r="C1193" s="94"/>
      <c r="D1193" s="94"/>
      <c r="E1193" s="94"/>
      <c r="F1193" s="94"/>
      <c r="G1193" s="91"/>
      <c r="H1193" s="91"/>
      <c r="I1193" s="91"/>
      <c r="J1193" s="92"/>
      <c r="K1193" s="92"/>
      <c r="L1193" s="93"/>
    </row>
    <row r="1194" spans="2:12" x14ac:dyDescent="0.25">
      <c r="B1194" s="90" t="str">
        <f>IF(C1194="","",+COUNTA($C$7:C1194))</f>
        <v/>
      </c>
      <c r="C1194" s="94"/>
      <c r="D1194" s="94"/>
      <c r="E1194" s="94"/>
      <c r="F1194" s="94"/>
      <c r="G1194" s="91"/>
      <c r="H1194" s="91"/>
      <c r="I1194" s="91"/>
      <c r="J1194" s="92"/>
      <c r="K1194" s="92"/>
      <c r="L1194" s="93"/>
    </row>
    <row r="1195" spans="2:12" x14ac:dyDescent="0.25">
      <c r="B1195" s="90" t="str">
        <f>IF(C1195="","",+COUNTA($C$7:C1195))</f>
        <v/>
      </c>
      <c r="C1195" s="94"/>
      <c r="D1195" s="94"/>
      <c r="E1195" s="94"/>
      <c r="F1195" s="94"/>
      <c r="G1195" s="91"/>
      <c r="H1195" s="91"/>
      <c r="I1195" s="91"/>
      <c r="J1195" s="92"/>
      <c r="K1195" s="92"/>
      <c r="L1195" s="93"/>
    </row>
    <row r="1196" spans="2:12" x14ac:dyDescent="0.25">
      <c r="B1196" s="90" t="str">
        <f>IF(C1196="","",+COUNTA($C$7:C1196))</f>
        <v/>
      </c>
      <c r="C1196" s="94"/>
      <c r="D1196" s="94"/>
      <c r="E1196" s="94"/>
      <c r="F1196" s="94"/>
      <c r="G1196" s="91"/>
      <c r="H1196" s="91"/>
      <c r="I1196" s="91"/>
      <c r="J1196" s="92"/>
      <c r="K1196" s="92"/>
      <c r="L1196" s="93"/>
    </row>
    <row r="1197" spans="2:12" x14ac:dyDescent="0.25">
      <c r="B1197" s="90" t="str">
        <f>IF(C1197="","",+COUNTA($C$7:C1197))</f>
        <v/>
      </c>
      <c r="C1197" s="94"/>
      <c r="D1197" s="94"/>
      <c r="E1197" s="94"/>
      <c r="F1197" s="94"/>
      <c r="G1197" s="91"/>
      <c r="H1197" s="91"/>
      <c r="I1197" s="91"/>
      <c r="J1197" s="92"/>
      <c r="K1197" s="92"/>
      <c r="L1197" s="93"/>
    </row>
    <row r="1198" spans="2:12" x14ac:dyDescent="0.25">
      <c r="B1198" s="90" t="str">
        <f>IF(C1198="","",+COUNTA($C$7:C1198))</f>
        <v/>
      </c>
      <c r="C1198" s="94"/>
      <c r="D1198" s="94"/>
      <c r="E1198" s="94"/>
      <c r="F1198" s="94"/>
      <c r="G1198" s="91"/>
      <c r="H1198" s="91"/>
      <c r="I1198" s="91"/>
      <c r="J1198" s="92"/>
      <c r="K1198" s="92"/>
      <c r="L1198" s="93"/>
    </row>
    <row r="1199" spans="2:12" x14ac:dyDescent="0.25">
      <c r="B1199" s="90" t="str">
        <f>IF(C1199="","",+COUNTA($C$7:C1199))</f>
        <v/>
      </c>
      <c r="C1199" s="94"/>
      <c r="D1199" s="94"/>
      <c r="E1199" s="94"/>
      <c r="F1199" s="94"/>
      <c r="G1199" s="91"/>
      <c r="H1199" s="91"/>
      <c r="I1199" s="91"/>
      <c r="J1199" s="92"/>
      <c r="K1199" s="92"/>
      <c r="L1199" s="93"/>
    </row>
    <row r="1200" spans="2:12" x14ac:dyDescent="0.25">
      <c r="B1200" s="90" t="str">
        <f>IF(C1200="","",+COUNTA($C$7:C1200))</f>
        <v/>
      </c>
      <c r="C1200" s="94"/>
      <c r="D1200" s="94"/>
      <c r="E1200" s="94"/>
      <c r="F1200" s="94"/>
      <c r="G1200" s="91"/>
      <c r="H1200" s="91"/>
      <c r="I1200" s="91"/>
      <c r="J1200" s="92"/>
      <c r="K1200" s="92"/>
      <c r="L1200" s="93"/>
    </row>
    <row r="1201" spans="2:12" x14ac:dyDescent="0.25">
      <c r="B1201" s="90" t="str">
        <f>IF(C1201="","",+COUNTA($C$7:C1201))</f>
        <v/>
      </c>
      <c r="C1201" s="94"/>
      <c r="D1201" s="94"/>
      <c r="E1201" s="94"/>
      <c r="F1201" s="94"/>
      <c r="G1201" s="91"/>
      <c r="H1201" s="91"/>
      <c r="I1201" s="91"/>
      <c r="J1201" s="92"/>
      <c r="K1201" s="92"/>
      <c r="L1201" s="93"/>
    </row>
    <row r="1202" spans="2:12" x14ac:dyDescent="0.25">
      <c r="B1202" s="90" t="str">
        <f>IF(C1202="","",+COUNTA($C$7:C1202))</f>
        <v/>
      </c>
      <c r="C1202" s="94"/>
      <c r="D1202" s="94"/>
      <c r="E1202" s="94"/>
      <c r="F1202" s="94"/>
      <c r="G1202" s="91"/>
      <c r="H1202" s="91"/>
      <c r="I1202" s="91"/>
      <c r="J1202" s="92"/>
      <c r="K1202" s="92"/>
      <c r="L1202" s="93"/>
    </row>
    <row r="1203" spans="2:12" x14ac:dyDescent="0.25">
      <c r="B1203" s="90" t="str">
        <f>IF(C1203="","",+COUNTA($C$7:C1203))</f>
        <v/>
      </c>
      <c r="C1203" s="94"/>
      <c r="D1203" s="94"/>
      <c r="E1203" s="94"/>
      <c r="F1203" s="94"/>
      <c r="G1203" s="91"/>
      <c r="H1203" s="91"/>
      <c r="I1203" s="91"/>
      <c r="J1203" s="92"/>
      <c r="K1203" s="92"/>
      <c r="L1203" s="93"/>
    </row>
    <row r="1204" spans="2:12" x14ac:dyDescent="0.25">
      <c r="B1204" s="90" t="str">
        <f>IF(C1204="","",+COUNTA($C$7:C1204))</f>
        <v/>
      </c>
      <c r="C1204" s="94"/>
      <c r="D1204" s="94"/>
      <c r="E1204" s="94"/>
      <c r="F1204" s="94"/>
      <c r="G1204" s="91"/>
      <c r="H1204" s="91"/>
      <c r="I1204" s="91"/>
      <c r="J1204" s="92"/>
      <c r="K1204" s="92"/>
      <c r="L1204" s="93"/>
    </row>
    <row r="1205" spans="2:12" x14ac:dyDescent="0.25">
      <c r="B1205" s="90" t="str">
        <f>IF(C1205="","",+COUNTA($C$7:C1205))</f>
        <v/>
      </c>
      <c r="C1205" s="94"/>
      <c r="D1205" s="94"/>
      <c r="E1205" s="94"/>
      <c r="F1205" s="94"/>
      <c r="G1205" s="91"/>
      <c r="H1205" s="91"/>
      <c r="I1205" s="91"/>
      <c r="J1205" s="92"/>
      <c r="K1205" s="92"/>
      <c r="L1205" s="93"/>
    </row>
    <row r="1206" spans="2:12" x14ac:dyDescent="0.25">
      <c r="B1206" s="90" t="str">
        <f>IF(C1206="","",+COUNTA($C$7:C1206))</f>
        <v/>
      </c>
      <c r="C1206" s="94"/>
      <c r="D1206" s="94"/>
      <c r="E1206" s="94"/>
      <c r="F1206" s="94"/>
      <c r="G1206" s="91"/>
      <c r="H1206" s="91"/>
      <c r="I1206" s="91"/>
      <c r="J1206" s="92"/>
      <c r="K1206" s="92"/>
      <c r="L1206" s="93"/>
    </row>
    <row r="1207" spans="2:12" x14ac:dyDescent="0.25">
      <c r="B1207" s="90" t="str">
        <f>IF(C1207="","",+COUNTA($C$7:C1207))</f>
        <v/>
      </c>
      <c r="C1207" s="94"/>
      <c r="D1207" s="94"/>
      <c r="E1207" s="94"/>
      <c r="F1207" s="94"/>
      <c r="G1207" s="91"/>
      <c r="H1207" s="91"/>
      <c r="I1207" s="91"/>
      <c r="J1207" s="92"/>
      <c r="K1207" s="92"/>
      <c r="L1207" s="93"/>
    </row>
    <row r="1208" spans="2:12" x14ac:dyDescent="0.25">
      <c r="B1208" s="90" t="str">
        <f>IF(C1208="","",+COUNTA($C$7:C1208))</f>
        <v/>
      </c>
      <c r="C1208" s="94"/>
      <c r="D1208" s="94"/>
      <c r="E1208" s="94"/>
      <c r="F1208" s="94"/>
      <c r="G1208" s="91"/>
      <c r="H1208" s="91"/>
      <c r="I1208" s="91"/>
      <c r="J1208" s="92"/>
      <c r="K1208" s="92"/>
      <c r="L1208" s="93"/>
    </row>
    <row r="1209" spans="2:12" x14ac:dyDescent="0.25">
      <c r="B1209" s="90" t="str">
        <f>IF(C1209="","",+COUNTA($C$7:C1209))</f>
        <v/>
      </c>
      <c r="C1209" s="94"/>
      <c r="D1209" s="94"/>
      <c r="E1209" s="94"/>
      <c r="F1209" s="94"/>
      <c r="G1209" s="91"/>
      <c r="H1209" s="91"/>
      <c r="I1209" s="91"/>
      <c r="J1209" s="92"/>
      <c r="K1209" s="92"/>
      <c r="L1209" s="93"/>
    </row>
    <row r="1210" spans="2:12" x14ac:dyDescent="0.25">
      <c r="B1210" s="90" t="str">
        <f>IF(C1210="","",+COUNTA($C$7:C1210))</f>
        <v/>
      </c>
      <c r="C1210" s="94"/>
      <c r="D1210" s="94"/>
      <c r="E1210" s="94"/>
      <c r="F1210" s="94"/>
      <c r="G1210" s="91"/>
      <c r="H1210" s="91"/>
      <c r="I1210" s="91"/>
      <c r="J1210" s="92"/>
      <c r="K1210" s="92"/>
      <c r="L1210" s="93"/>
    </row>
    <row r="1211" spans="2:12" x14ac:dyDescent="0.25">
      <c r="B1211" s="90" t="str">
        <f>IF(C1211="","",+COUNTA($C$7:C1211))</f>
        <v/>
      </c>
      <c r="C1211" s="94"/>
      <c r="D1211" s="94"/>
      <c r="E1211" s="94"/>
      <c r="F1211" s="94"/>
      <c r="G1211" s="91"/>
      <c r="H1211" s="91"/>
      <c r="I1211" s="91"/>
      <c r="J1211" s="92"/>
      <c r="K1211" s="92"/>
      <c r="L1211" s="93"/>
    </row>
    <row r="1212" spans="2:12" x14ac:dyDescent="0.25">
      <c r="B1212" s="90" t="str">
        <f>IF(C1212="","",+COUNTA($C$7:C1212))</f>
        <v/>
      </c>
      <c r="C1212" s="94"/>
      <c r="D1212" s="94"/>
      <c r="E1212" s="94"/>
      <c r="F1212" s="94"/>
      <c r="G1212" s="91"/>
      <c r="H1212" s="91"/>
      <c r="I1212" s="91"/>
      <c r="J1212" s="92"/>
      <c r="K1212" s="92"/>
      <c r="L1212" s="93"/>
    </row>
    <row r="1213" spans="2:12" x14ac:dyDescent="0.25">
      <c r="B1213" s="90" t="str">
        <f>IF(C1213="","",+COUNTA($C$7:C1213))</f>
        <v/>
      </c>
      <c r="C1213" s="94"/>
      <c r="D1213" s="94"/>
      <c r="E1213" s="94"/>
      <c r="F1213" s="94"/>
      <c r="G1213" s="91"/>
      <c r="H1213" s="91"/>
      <c r="I1213" s="91"/>
      <c r="J1213" s="92"/>
      <c r="K1213" s="92"/>
      <c r="L1213" s="93"/>
    </row>
    <row r="1214" spans="2:12" x14ac:dyDescent="0.25">
      <c r="B1214" s="90" t="str">
        <f>IF(C1214="","",+COUNTA($C$7:C1214))</f>
        <v/>
      </c>
      <c r="C1214" s="94"/>
      <c r="D1214" s="94"/>
      <c r="E1214" s="94"/>
      <c r="F1214" s="94"/>
      <c r="G1214" s="91"/>
      <c r="H1214" s="91"/>
      <c r="I1214" s="91"/>
      <c r="J1214" s="92"/>
      <c r="K1214" s="92"/>
      <c r="L1214" s="93"/>
    </row>
    <row r="1215" spans="2:12" x14ac:dyDescent="0.25">
      <c r="B1215" s="90" t="str">
        <f>IF(C1215="","",+COUNTA($C$7:C1215))</f>
        <v/>
      </c>
      <c r="C1215" s="94"/>
      <c r="D1215" s="94"/>
      <c r="E1215" s="94"/>
      <c r="F1215" s="94"/>
      <c r="G1215" s="91"/>
      <c r="H1215" s="91"/>
      <c r="I1215" s="91"/>
      <c r="J1215" s="92"/>
      <c r="K1215" s="92"/>
      <c r="L1215" s="93"/>
    </row>
    <row r="1216" spans="2:12" x14ac:dyDescent="0.25">
      <c r="B1216" s="90" t="str">
        <f>IF(C1216="","",+COUNTA($C$7:C1216))</f>
        <v/>
      </c>
      <c r="C1216" s="94"/>
      <c r="D1216" s="94"/>
      <c r="E1216" s="94"/>
      <c r="F1216" s="94"/>
      <c r="G1216" s="91"/>
      <c r="H1216" s="91"/>
      <c r="I1216" s="91"/>
      <c r="J1216" s="92"/>
      <c r="K1216" s="92"/>
      <c r="L1216" s="93"/>
    </row>
    <row r="1217" spans="2:12" x14ac:dyDescent="0.25">
      <c r="B1217" s="90" t="str">
        <f>IF(C1217="","",+COUNTA($C$7:C1217))</f>
        <v/>
      </c>
      <c r="C1217" s="94"/>
      <c r="D1217" s="94"/>
      <c r="E1217" s="94"/>
      <c r="F1217" s="94"/>
      <c r="G1217" s="91"/>
      <c r="H1217" s="91"/>
      <c r="I1217" s="91"/>
      <c r="J1217" s="92"/>
      <c r="K1217" s="92"/>
      <c r="L1217" s="93"/>
    </row>
    <row r="1218" spans="2:12" x14ac:dyDescent="0.25">
      <c r="B1218" s="90" t="str">
        <f>IF(C1218="","",+COUNTA($C$7:C1218))</f>
        <v/>
      </c>
      <c r="C1218" s="94"/>
      <c r="D1218" s="94"/>
      <c r="E1218" s="94"/>
      <c r="F1218" s="94"/>
      <c r="G1218" s="91"/>
      <c r="H1218" s="91"/>
      <c r="I1218" s="91"/>
      <c r="J1218" s="92"/>
      <c r="K1218" s="92"/>
      <c r="L1218" s="93"/>
    </row>
    <row r="1219" spans="2:12" x14ac:dyDescent="0.25">
      <c r="B1219" s="90" t="str">
        <f>IF(C1219="","",+COUNTA($C$7:C1219))</f>
        <v/>
      </c>
      <c r="C1219" s="94"/>
      <c r="D1219" s="94"/>
      <c r="E1219" s="94"/>
      <c r="F1219" s="94"/>
      <c r="G1219" s="91"/>
      <c r="H1219" s="91"/>
      <c r="I1219" s="91"/>
      <c r="J1219" s="92"/>
      <c r="K1219" s="92"/>
      <c r="L1219" s="93"/>
    </row>
    <row r="1220" spans="2:12" x14ac:dyDescent="0.25">
      <c r="B1220" s="90" t="str">
        <f>IF(C1220="","",+COUNTA($C$7:C1220))</f>
        <v/>
      </c>
      <c r="C1220" s="94"/>
      <c r="D1220" s="94"/>
      <c r="E1220" s="94"/>
      <c r="F1220" s="94"/>
      <c r="G1220" s="91"/>
      <c r="H1220" s="91"/>
      <c r="I1220" s="91"/>
      <c r="J1220" s="92"/>
      <c r="K1220" s="92"/>
      <c r="L1220" s="93"/>
    </row>
    <row r="1221" spans="2:12" x14ac:dyDescent="0.25">
      <c r="B1221" s="90" t="str">
        <f>IF(C1221="","",+COUNTA($C$7:C1221))</f>
        <v/>
      </c>
      <c r="C1221" s="94"/>
      <c r="D1221" s="94"/>
      <c r="E1221" s="94"/>
      <c r="F1221" s="94"/>
      <c r="G1221" s="91"/>
      <c r="H1221" s="91"/>
      <c r="I1221" s="91"/>
      <c r="J1221" s="92"/>
      <c r="K1221" s="92"/>
      <c r="L1221" s="93"/>
    </row>
    <row r="1222" spans="2:12" x14ac:dyDescent="0.25">
      <c r="B1222" s="90" t="str">
        <f>IF(C1222="","",+COUNTA($C$7:C1222))</f>
        <v/>
      </c>
      <c r="C1222" s="94"/>
      <c r="D1222" s="94"/>
      <c r="E1222" s="94"/>
      <c r="F1222" s="94"/>
      <c r="G1222" s="91"/>
      <c r="H1222" s="91"/>
      <c r="I1222" s="91"/>
      <c r="J1222" s="92"/>
      <c r="K1222" s="92"/>
      <c r="L1222" s="93"/>
    </row>
    <row r="1223" spans="2:12" x14ac:dyDescent="0.25">
      <c r="B1223" s="90" t="str">
        <f>IF(C1223="","",+COUNTA($C$7:C1223))</f>
        <v/>
      </c>
      <c r="C1223" s="94"/>
      <c r="D1223" s="94"/>
      <c r="E1223" s="94"/>
      <c r="F1223" s="94"/>
      <c r="G1223" s="91"/>
      <c r="H1223" s="91"/>
      <c r="I1223" s="91"/>
      <c r="J1223" s="92"/>
      <c r="K1223" s="92"/>
      <c r="L1223" s="93"/>
    </row>
    <row r="1224" spans="2:12" x14ac:dyDescent="0.25">
      <c r="B1224" s="90" t="str">
        <f>IF(C1224="","",+COUNTA($C$7:C1224))</f>
        <v/>
      </c>
      <c r="C1224" s="94"/>
      <c r="D1224" s="94"/>
      <c r="E1224" s="94"/>
      <c r="F1224" s="94"/>
      <c r="G1224" s="91"/>
      <c r="H1224" s="91"/>
      <c r="I1224" s="91"/>
      <c r="J1224" s="92"/>
      <c r="K1224" s="92"/>
      <c r="L1224" s="93"/>
    </row>
    <row r="1225" spans="2:12" x14ac:dyDescent="0.25">
      <c r="B1225" s="90" t="str">
        <f>IF(C1225="","",+COUNTA($C$7:C1225))</f>
        <v/>
      </c>
      <c r="C1225" s="94"/>
      <c r="D1225" s="94"/>
      <c r="E1225" s="94"/>
      <c r="F1225" s="94"/>
      <c r="G1225" s="91"/>
      <c r="H1225" s="91"/>
      <c r="I1225" s="91"/>
      <c r="J1225" s="92"/>
      <c r="K1225" s="92"/>
      <c r="L1225" s="93"/>
    </row>
    <row r="1226" spans="2:12" x14ac:dyDescent="0.25">
      <c r="B1226" s="90" t="str">
        <f>IF(C1226="","",+COUNTA($C$7:C1226))</f>
        <v/>
      </c>
      <c r="C1226" s="94"/>
      <c r="D1226" s="94"/>
      <c r="E1226" s="94"/>
      <c r="F1226" s="94"/>
      <c r="G1226" s="91"/>
      <c r="H1226" s="91"/>
      <c r="I1226" s="91"/>
      <c r="J1226" s="92"/>
      <c r="K1226" s="92"/>
      <c r="L1226" s="93"/>
    </row>
    <row r="1227" spans="2:12" x14ac:dyDescent="0.25">
      <c r="B1227" s="90" t="str">
        <f>IF(C1227="","",+COUNTA($C$7:C1227))</f>
        <v/>
      </c>
      <c r="C1227" s="94"/>
      <c r="D1227" s="94"/>
      <c r="E1227" s="94"/>
      <c r="F1227" s="94"/>
      <c r="G1227" s="91"/>
      <c r="H1227" s="91"/>
      <c r="I1227" s="91"/>
      <c r="J1227" s="92"/>
      <c r="K1227" s="92"/>
      <c r="L1227" s="93"/>
    </row>
    <row r="1228" spans="2:12" x14ac:dyDescent="0.25">
      <c r="B1228" s="90" t="str">
        <f>IF(C1228="","",+COUNTA($C$7:C1228))</f>
        <v/>
      </c>
      <c r="C1228" s="94"/>
      <c r="D1228" s="94"/>
      <c r="E1228" s="94"/>
      <c r="F1228" s="94"/>
      <c r="G1228" s="91"/>
      <c r="H1228" s="91"/>
      <c r="I1228" s="91"/>
      <c r="J1228" s="92"/>
      <c r="K1228" s="92"/>
      <c r="L1228" s="93"/>
    </row>
    <row r="1229" spans="2:12" x14ac:dyDescent="0.25">
      <c r="B1229" s="90" t="str">
        <f>IF(C1229="","",+COUNTA($C$7:C1229))</f>
        <v/>
      </c>
      <c r="C1229" s="94"/>
      <c r="D1229" s="94"/>
      <c r="E1229" s="94"/>
      <c r="F1229" s="94"/>
      <c r="G1229" s="91"/>
      <c r="H1229" s="91"/>
      <c r="I1229" s="91"/>
      <c r="J1229" s="92"/>
      <c r="K1229" s="92"/>
      <c r="L1229" s="93"/>
    </row>
    <row r="1230" spans="2:12" x14ac:dyDescent="0.25">
      <c r="B1230" s="90" t="str">
        <f>IF(C1230="","",+COUNTA($C$7:C1230))</f>
        <v/>
      </c>
      <c r="C1230" s="94"/>
      <c r="D1230" s="94"/>
      <c r="E1230" s="94"/>
      <c r="F1230" s="94"/>
      <c r="G1230" s="91"/>
      <c r="H1230" s="91"/>
      <c r="I1230" s="91"/>
      <c r="J1230" s="92"/>
      <c r="K1230" s="92"/>
      <c r="L1230" s="93"/>
    </row>
    <row r="1231" spans="2:12" x14ac:dyDescent="0.25">
      <c r="B1231" s="90" t="str">
        <f>IF(C1231="","",+COUNTA($C$7:C1231))</f>
        <v/>
      </c>
      <c r="C1231" s="94"/>
      <c r="D1231" s="94"/>
      <c r="E1231" s="94"/>
      <c r="F1231" s="94"/>
      <c r="G1231" s="91"/>
      <c r="H1231" s="91"/>
      <c r="I1231" s="91"/>
      <c r="J1231" s="92"/>
      <c r="K1231" s="92"/>
      <c r="L1231" s="93"/>
    </row>
    <row r="1232" spans="2:12" x14ac:dyDescent="0.25">
      <c r="B1232" s="90" t="str">
        <f>IF(C1232="","",+COUNTA($C$7:C1232))</f>
        <v/>
      </c>
      <c r="C1232" s="94"/>
      <c r="D1232" s="94"/>
      <c r="E1232" s="94"/>
      <c r="F1232" s="94"/>
      <c r="G1232" s="91"/>
      <c r="H1232" s="91"/>
      <c r="I1232" s="91"/>
      <c r="J1232" s="92"/>
      <c r="K1232" s="92"/>
      <c r="L1232" s="93"/>
    </row>
    <row r="1233" spans="2:12" x14ac:dyDescent="0.25">
      <c r="B1233" s="90" t="str">
        <f>IF(C1233="","",+COUNTA($C$7:C1233))</f>
        <v/>
      </c>
      <c r="C1233" s="94"/>
      <c r="D1233" s="94"/>
      <c r="E1233" s="94"/>
      <c r="F1233" s="94"/>
      <c r="G1233" s="91"/>
      <c r="H1233" s="91"/>
      <c r="I1233" s="91"/>
      <c r="J1233" s="92"/>
      <c r="K1233" s="92"/>
      <c r="L1233" s="93"/>
    </row>
    <row r="1234" spans="2:12" x14ac:dyDescent="0.25">
      <c r="B1234" s="90" t="str">
        <f>IF(C1234="","",+COUNTA($C$7:C1234))</f>
        <v/>
      </c>
      <c r="C1234" s="94"/>
      <c r="D1234" s="94"/>
      <c r="E1234" s="94"/>
      <c r="F1234" s="94"/>
      <c r="G1234" s="91"/>
      <c r="H1234" s="91"/>
      <c r="I1234" s="91"/>
      <c r="J1234" s="92"/>
      <c r="K1234" s="92"/>
      <c r="L1234" s="93"/>
    </row>
    <row r="1235" spans="2:12" x14ac:dyDescent="0.25">
      <c r="B1235" s="90" t="str">
        <f>IF(C1235="","",+COUNTA($C$7:C1235))</f>
        <v/>
      </c>
      <c r="C1235" s="94"/>
      <c r="D1235" s="94"/>
      <c r="E1235" s="94"/>
      <c r="F1235" s="94"/>
      <c r="G1235" s="91"/>
      <c r="H1235" s="91"/>
      <c r="I1235" s="91"/>
      <c r="J1235" s="92"/>
      <c r="K1235" s="92"/>
      <c r="L1235" s="93"/>
    </row>
    <row r="1236" spans="2:12" x14ac:dyDescent="0.25">
      <c r="B1236" s="90" t="str">
        <f>IF(C1236="","",+COUNTA($C$7:C1236))</f>
        <v/>
      </c>
      <c r="C1236" s="94"/>
      <c r="D1236" s="94"/>
      <c r="E1236" s="94"/>
      <c r="F1236" s="94"/>
      <c r="G1236" s="91"/>
      <c r="H1236" s="91"/>
      <c r="I1236" s="91"/>
      <c r="J1236" s="92"/>
      <c r="K1236" s="92"/>
      <c r="L1236" s="93"/>
    </row>
    <row r="1237" spans="2:12" x14ac:dyDescent="0.25">
      <c r="B1237" s="90" t="str">
        <f>IF(C1237="","",+COUNTA($C$7:C1237))</f>
        <v/>
      </c>
      <c r="C1237" s="94"/>
      <c r="D1237" s="94"/>
      <c r="E1237" s="94"/>
      <c r="F1237" s="94"/>
      <c r="G1237" s="91"/>
      <c r="H1237" s="91"/>
      <c r="I1237" s="91"/>
      <c r="J1237" s="92"/>
      <c r="K1237" s="92"/>
      <c r="L1237" s="93"/>
    </row>
    <row r="1238" spans="2:12" x14ac:dyDescent="0.25">
      <c r="B1238" s="90" t="str">
        <f>IF(C1238="","",+COUNTA($C$7:C1238))</f>
        <v/>
      </c>
      <c r="C1238" s="94"/>
      <c r="D1238" s="94"/>
      <c r="E1238" s="94"/>
      <c r="F1238" s="94"/>
      <c r="G1238" s="91"/>
      <c r="H1238" s="91"/>
      <c r="I1238" s="91"/>
      <c r="J1238" s="92"/>
      <c r="K1238" s="92"/>
      <c r="L1238" s="93"/>
    </row>
    <row r="1239" spans="2:12" x14ac:dyDescent="0.25">
      <c r="B1239" s="90" t="str">
        <f>IF(C1239="","",+COUNTA($C$7:C1239))</f>
        <v/>
      </c>
      <c r="C1239" s="94"/>
      <c r="D1239" s="94"/>
      <c r="E1239" s="94"/>
      <c r="F1239" s="94"/>
      <c r="G1239" s="91"/>
      <c r="H1239" s="91"/>
      <c r="I1239" s="91"/>
      <c r="J1239" s="92"/>
      <c r="K1239" s="92"/>
      <c r="L1239" s="93"/>
    </row>
    <row r="1240" spans="2:12" x14ac:dyDescent="0.25">
      <c r="B1240" s="90" t="str">
        <f>IF(C1240="","",+COUNTA($C$7:C1240))</f>
        <v/>
      </c>
      <c r="C1240" s="94"/>
      <c r="D1240" s="94"/>
      <c r="E1240" s="94"/>
      <c r="F1240" s="94"/>
      <c r="G1240" s="91"/>
      <c r="H1240" s="91"/>
      <c r="I1240" s="91"/>
      <c r="J1240" s="92"/>
      <c r="K1240" s="92"/>
      <c r="L1240" s="93"/>
    </row>
    <row r="1241" spans="2:12" x14ac:dyDescent="0.25">
      <c r="B1241" s="90" t="str">
        <f>IF(C1241="","",+COUNTA($C$7:C1241))</f>
        <v/>
      </c>
      <c r="C1241" s="94"/>
      <c r="D1241" s="94"/>
      <c r="E1241" s="94"/>
      <c r="F1241" s="94"/>
      <c r="G1241" s="91"/>
      <c r="H1241" s="91"/>
      <c r="I1241" s="91"/>
      <c r="J1241" s="92"/>
      <c r="K1241" s="92"/>
      <c r="L1241" s="93"/>
    </row>
    <row r="1242" spans="2:12" x14ac:dyDescent="0.25">
      <c r="B1242" s="90" t="str">
        <f>IF(C1242="","",+COUNTA($C$7:C1242))</f>
        <v/>
      </c>
      <c r="C1242" s="94"/>
      <c r="D1242" s="94"/>
      <c r="E1242" s="94"/>
      <c r="F1242" s="94"/>
      <c r="G1242" s="91"/>
      <c r="H1242" s="91"/>
      <c r="I1242" s="91"/>
      <c r="J1242" s="92"/>
      <c r="K1242" s="92"/>
      <c r="L1242" s="93"/>
    </row>
    <row r="1243" spans="2:12" x14ac:dyDescent="0.25">
      <c r="B1243" s="90" t="str">
        <f>IF(C1243="","",+COUNTA($C$7:C1243))</f>
        <v/>
      </c>
      <c r="C1243" s="94"/>
      <c r="D1243" s="94"/>
      <c r="E1243" s="94"/>
      <c r="F1243" s="94"/>
      <c r="G1243" s="91"/>
      <c r="H1243" s="91"/>
      <c r="I1243" s="91"/>
      <c r="J1243" s="92"/>
      <c r="K1243" s="92"/>
      <c r="L1243" s="93"/>
    </row>
    <row r="1244" spans="2:12" x14ac:dyDescent="0.25">
      <c r="B1244" s="90" t="str">
        <f>IF(C1244="","",+COUNTA($C$7:C1244))</f>
        <v/>
      </c>
      <c r="C1244" s="94"/>
      <c r="D1244" s="94"/>
      <c r="E1244" s="94"/>
      <c r="F1244" s="94"/>
      <c r="G1244" s="91"/>
      <c r="H1244" s="91"/>
      <c r="I1244" s="91"/>
      <c r="J1244" s="92"/>
      <c r="K1244" s="92"/>
      <c r="L1244" s="93"/>
    </row>
    <row r="1245" spans="2:12" x14ac:dyDescent="0.25">
      <c r="B1245" s="90" t="str">
        <f>IF(C1245="","",+COUNTA($C$7:C1245))</f>
        <v/>
      </c>
      <c r="C1245" s="94"/>
      <c r="D1245" s="94"/>
      <c r="E1245" s="94"/>
      <c r="F1245" s="94"/>
      <c r="G1245" s="91"/>
      <c r="H1245" s="91"/>
      <c r="I1245" s="91"/>
      <c r="J1245" s="92"/>
      <c r="K1245" s="92"/>
      <c r="L1245" s="93"/>
    </row>
    <row r="1246" spans="2:12" x14ac:dyDescent="0.25">
      <c r="B1246" s="90" t="str">
        <f>IF(C1246="","",+COUNTA($C$7:C1246))</f>
        <v/>
      </c>
      <c r="C1246" s="94"/>
      <c r="D1246" s="94"/>
      <c r="E1246" s="94"/>
      <c r="F1246" s="94"/>
      <c r="G1246" s="91"/>
      <c r="H1246" s="91"/>
      <c r="I1246" s="91"/>
      <c r="J1246" s="92"/>
      <c r="K1246" s="92"/>
      <c r="L1246" s="93"/>
    </row>
    <row r="1247" spans="2:12" x14ac:dyDescent="0.25">
      <c r="B1247" s="90" t="str">
        <f>IF(C1247="","",+COUNTA($C$7:C1247))</f>
        <v/>
      </c>
      <c r="C1247" s="94"/>
      <c r="D1247" s="94"/>
      <c r="E1247" s="94"/>
      <c r="F1247" s="94"/>
      <c r="G1247" s="91"/>
      <c r="H1247" s="91"/>
      <c r="I1247" s="91"/>
      <c r="J1247" s="92"/>
      <c r="K1247" s="92"/>
      <c r="L1247" s="93"/>
    </row>
    <row r="1248" spans="2:12" x14ac:dyDescent="0.25">
      <c r="B1248" s="90" t="str">
        <f>IF(C1248="","",+COUNTA($C$7:C1248))</f>
        <v/>
      </c>
      <c r="C1248" s="94"/>
      <c r="D1248" s="94"/>
      <c r="E1248" s="94"/>
      <c r="F1248" s="94"/>
      <c r="G1248" s="91"/>
      <c r="H1248" s="91"/>
      <c r="I1248" s="91"/>
      <c r="J1248" s="92"/>
      <c r="K1248" s="92"/>
      <c r="L1248" s="93"/>
    </row>
    <row r="1249" spans="2:12" x14ac:dyDescent="0.25">
      <c r="B1249" s="90" t="str">
        <f>IF(C1249="","",+COUNTA($C$7:C1249))</f>
        <v/>
      </c>
      <c r="C1249" s="94"/>
      <c r="D1249" s="94"/>
      <c r="E1249" s="94"/>
      <c r="F1249" s="94"/>
      <c r="G1249" s="91"/>
      <c r="H1249" s="91"/>
      <c r="I1249" s="91"/>
      <c r="J1249" s="92"/>
      <c r="K1249" s="92"/>
      <c r="L1249" s="93"/>
    </row>
    <row r="1250" spans="2:12" x14ac:dyDescent="0.25">
      <c r="B1250" s="90" t="str">
        <f>IF(C1250="","",+COUNTA($C$7:C1250))</f>
        <v/>
      </c>
      <c r="C1250" s="94"/>
      <c r="D1250" s="94"/>
      <c r="E1250" s="94"/>
      <c r="F1250" s="94"/>
      <c r="G1250" s="91"/>
      <c r="H1250" s="91"/>
      <c r="I1250" s="91"/>
      <c r="J1250" s="92"/>
      <c r="K1250" s="92"/>
      <c r="L1250" s="93"/>
    </row>
    <row r="1251" spans="2:12" x14ac:dyDescent="0.25">
      <c r="B1251" s="90" t="str">
        <f>IF(C1251="","",+COUNTA($C$7:C1251))</f>
        <v/>
      </c>
      <c r="C1251" s="94"/>
      <c r="D1251" s="94"/>
      <c r="E1251" s="94"/>
      <c r="F1251" s="94"/>
      <c r="G1251" s="91"/>
      <c r="H1251" s="91"/>
      <c r="I1251" s="91"/>
      <c r="J1251" s="92"/>
      <c r="K1251" s="92"/>
      <c r="L1251" s="93"/>
    </row>
    <row r="1252" spans="2:12" x14ac:dyDescent="0.25">
      <c r="B1252" s="90" t="str">
        <f>IF(C1252="","",+COUNTA($C$7:C1252))</f>
        <v/>
      </c>
      <c r="C1252" s="94"/>
      <c r="D1252" s="94"/>
      <c r="E1252" s="94"/>
      <c r="F1252" s="94"/>
      <c r="G1252" s="91"/>
      <c r="H1252" s="91"/>
      <c r="I1252" s="91"/>
      <c r="J1252" s="92"/>
      <c r="K1252" s="92"/>
      <c r="L1252" s="93"/>
    </row>
    <row r="1253" spans="2:12" x14ac:dyDescent="0.25">
      <c r="B1253" s="90" t="str">
        <f>IF(C1253="","",+COUNTA($C$7:C1253))</f>
        <v/>
      </c>
      <c r="C1253" s="94"/>
      <c r="D1253" s="94"/>
      <c r="E1253" s="94"/>
      <c r="F1253" s="94"/>
      <c r="G1253" s="91"/>
      <c r="H1253" s="91"/>
      <c r="I1253" s="91"/>
      <c r="J1253" s="92"/>
      <c r="K1253" s="92"/>
      <c r="L1253" s="93"/>
    </row>
    <row r="1254" spans="2:12" x14ac:dyDescent="0.25">
      <c r="B1254" s="90" t="str">
        <f>IF(C1254="","",+COUNTA($C$7:C1254))</f>
        <v/>
      </c>
      <c r="C1254" s="94"/>
      <c r="D1254" s="94"/>
      <c r="E1254" s="94"/>
      <c r="F1254" s="94"/>
      <c r="G1254" s="91"/>
      <c r="H1254" s="91"/>
      <c r="I1254" s="91"/>
      <c r="J1254" s="92"/>
      <c r="K1254" s="92"/>
      <c r="L1254" s="93"/>
    </row>
    <row r="1255" spans="2:12" x14ac:dyDescent="0.25">
      <c r="B1255" s="90" t="str">
        <f>IF(C1255="","",+COUNTA($C$7:C1255))</f>
        <v/>
      </c>
      <c r="C1255" s="94"/>
      <c r="D1255" s="94"/>
      <c r="E1255" s="94"/>
      <c r="F1255" s="94"/>
      <c r="G1255" s="91"/>
      <c r="H1255" s="91"/>
      <c r="I1255" s="91"/>
      <c r="J1255" s="92"/>
      <c r="K1255" s="92"/>
      <c r="L1255" s="93"/>
    </row>
    <row r="1256" spans="2:12" x14ac:dyDescent="0.25">
      <c r="B1256" s="90" t="str">
        <f>IF(C1256="","",+COUNTA($C$7:C1256))</f>
        <v/>
      </c>
      <c r="C1256" s="94"/>
      <c r="D1256" s="94"/>
      <c r="E1256" s="94"/>
      <c r="F1256" s="94"/>
      <c r="G1256" s="91"/>
      <c r="H1256" s="91"/>
      <c r="I1256" s="91"/>
      <c r="J1256" s="92"/>
      <c r="K1256" s="92"/>
      <c r="L1256" s="93"/>
    </row>
    <row r="1257" spans="2:12" x14ac:dyDescent="0.25">
      <c r="B1257" s="90" t="str">
        <f>IF(C1257="","",+COUNTA($C$7:C1257))</f>
        <v/>
      </c>
      <c r="C1257" s="94"/>
      <c r="D1257" s="94"/>
      <c r="E1257" s="94"/>
      <c r="F1257" s="94"/>
      <c r="G1257" s="91"/>
      <c r="H1257" s="91"/>
      <c r="I1257" s="91"/>
      <c r="J1257" s="92"/>
      <c r="K1257" s="92"/>
      <c r="L1257" s="93"/>
    </row>
    <row r="1258" spans="2:12" x14ac:dyDescent="0.25">
      <c r="B1258" s="90" t="str">
        <f>IF(C1258="","",+COUNTA($C$7:C1258))</f>
        <v/>
      </c>
      <c r="C1258" s="94"/>
      <c r="D1258" s="94"/>
      <c r="E1258" s="94"/>
      <c r="F1258" s="94"/>
      <c r="G1258" s="91"/>
      <c r="H1258" s="91"/>
      <c r="I1258" s="91"/>
      <c r="J1258" s="92"/>
      <c r="K1258" s="92"/>
      <c r="L1258" s="93"/>
    </row>
    <row r="1259" spans="2:12" x14ac:dyDescent="0.25">
      <c r="B1259" s="90" t="str">
        <f>IF(C1259="","",+COUNTA($C$7:C1259))</f>
        <v/>
      </c>
      <c r="C1259" s="94"/>
      <c r="D1259" s="94"/>
      <c r="E1259" s="94"/>
      <c r="F1259" s="94"/>
      <c r="G1259" s="91"/>
      <c r="H1259" s="91"/>
      <c r="I1259" s="91"/>
      <c r="J1259" s="92"/>
      <c r="K1259" s="92"/>
      <c r="L1259" s="93"/>
    </row>
    <row r="1260" spans="2:12" x14ac:dyDescent="0.25">
      <c r="B1260" s="90" t="str">
        <f>IF(C1260="","",+COUNTA($C$7:C1260))</f>
        <v/>
      </c>
      <c r="C1260" s="94"/>
      <c r="D1260" s="94"/>
      <c r="E1260" s="94"/>
      <c r="F1260" s="94"/>
      <c r="G1260" s="91"/>
      <c r="H1260" s="91"/>
      <c r="I1260" s="91"/>
      <c r="J1260" s="92"/>
      <c r="K1260" s="92"/>
      <c r="L1260" s="93"/>
    </row>
    <row r="1261" spans="2:12" x14ac:dyDescent="0.25">
      <c r="B1261" s="90" t="str">
        <f>IF(C1261="","",+COUNTA($C$7:C1261))</f>
        <v/>
      </c>
      <c r="C1261" s="94"/>
      <c r="D1261" s="94"/>
      <c r="E1261" s="94"/>
      <c r="F1261" s="94"/>
      <c r="G1261" s="91"/>
      <c r="H1261" s="91"/>
      <c r="I1261" s="91"/>
      <c r="J1261" s="92"/>
      <c r="K1261" s="92"/>
      <c r="L1261" s="93"/>
    </row>
    <row r="1262" spans="2:12" x14ac:dyDescent="0.25">
      <c r="B1262" s="90" t="str">
        <f>IF(C1262="","",+COUNTA($C$7:C1262))</f>
        <v/>
      </c>
      <c r="C1262" s="94"/>
      <c r="D1262" s="94"/>
      <c r="E1262" s="94"/>
      <c r="F1262" s="94"/>
      <c r="G1262" s="91"/>
      <c r="H1262" s="91"/>
      <c r="I1262" s="91"/>
      <c r="J1262" s="92"/>
      <c r="K1262" s="92"/>
      <c r="L1262" s="93"/>
    </row>
    <row r="1263" spans="2:12" x14ac:dyDescent="0.25">
      <c r="B1263" s="90" t="str">
        <f>IF(C1263="","",+COUNTA($C$7:C1263))</f>
        <v/>
      </c>
      <c r="C1263" s="94"/>
      <c r="D1263" s="94"/>
      <c r="E1263" s="94"/>
      <c r="F1263" s="94"/>
      <c r="G1263" s="91"/>
      <c r="H1263" s="91"/>
      <c r="I1263" s="91"/>
      <c r="J1263" s="92"/>
      <c r="K1263" s="92"/>
      <c r="L1263" s="93"/>
    </row>
    <row r="1264" spans="2:12" x14ac:dyDescent="0.25">
      <c r="B1264" s="90" t="str">
        <f>IF(C1264="","",+COUNTA($C$7:C1264))</f>
        <v/>
      </c>
      <c r="C1264" s="94"/>
      <c r="D1264" s="94"/>
      <c r="E1264" s="94"/>
      <c r="F1264" s="94"/>
      <c r="G1264" s="91"/>
      <c r="H1264" s="91"/>
      <c r="I1264" s="91"/>
      <c r="J1264" s="92"/>
      <c r="K1264" s="92"/>
      <c r="L1264" s="93"/>
    </row>
    <row r="1265" spans="2:12" x14ac:dyDescent="0.25">
      <c r="B1265" s="90" t="str">
        <f>IF(C1265="","",+COUNTA($C$7:C1265))</f>
        <v/>
      </c>
      <c r="C1265" s="94"/>
      <c r="D1265" s="94"/>
      <c r="E1265" s="94"/>
      <c r="F1265" s="94"/>
      <c r="G1265" s="91"/>
      <c r="H1265" s="91"/>
      <c r="I1265" s="91"/>
      <c r="J1265" s="92"/>
      <c r="K1265" s="92"/>
      <c r="L1265" s="93"/>
    </row>
    <row r="1266" spans="2:12" x14ac:dyDescent="0.25">
      <c r="B1266" s="90" t="str">
        <f>IF(C1266="","",+COUNTA($C$7:C1266))</f>
        <v/>
      </c>
      <c r="C1266" s="94"/>
      <c r="D1266" s="94"/>
      <c r="E1266" s="94"/>
      <c r="F1266" s="94"/>
      <c r="G1266" s="91"/>
      <c r="H1266" s="91"/>
      <c r="I1266" s="91"/>
      <c r="J1266" s="92"/>
      <c r="K1266" s="92"/>
      <c r="L1266" s="93"/>
    </row>
    <row r="1267" spans="2:12" x14ac:dyDescent="0.25">
      <c r="B1267" s="90" t="str">
        <f>IF(C1267="","",+COUNTA($C$7:C1267))</f>
        <v/>
      </c>
      <c r="C1267" s="94"/>
      <c r="D1267" s="94"/>
      <c r="E1267" s="94"/>
      <c r="F1267" s="94"/>
      <c r="G1267" s="91"/>
      <c r="H1267" s="91"/>
      <c r="I1267" s="91"/>
      <c r="J1267" s="92"/>
      <c r="K1267" s="92"/>
      <c r="L1267" s="93"/>
    </row>
    <row r="1268" spans="2:12" x14ac:dyDescent="0.25">
      <c r="B1268" s="90" t="str">
        <f>IF(C1268="","",+COUNTA($C$7:C1268))</f>
        <v/>
      </c>
      <c r="C1268" s="94"/>
      <c r="D1268" s="94"/>
      <c r="E1268" s="94"/>
      <c r="F1268" s="94"/>
      <c r="G1268" s="91"/>
      <c r="H1268" s="91"/>
      <c r="I1268" s="91"/>
      <c r="J1268" s="92"/>
      <c r="K1268" s="92"/>
      <c r="L1268" s="93"/>
    </row>
    <row r="1269" spans="2:12" x14ac:dyDescent="0.25">
      <c r="B1269" s="90" t="str">
        <f>IF(C1269="","",+COUNTA($C$7:C1269))</f>
        <v/>
      </c>
      <c r="C1269" s="94"/>
      <c r="D1269" s="94"/>
      <c r="E1269" s="94"/>
      <c r="F1269" s="94"/>
      <c r="G1269" s="91"/>
      <c r="H1269" s="91"/>
      <c r="I1269" s="91"/>
      <c r="J1269" s="92"/>
      <c r="K1269" s="92"/>
      <c r="L1269" s="93"/>
    </row>
    <row r="1270" spans="2:12" x14ac:dyDescent="0.25">
      <c r="B1270" s="90" t="str">
        <f>IF(C1270="","",+COUNTA($C$7:C1270))</f>
        <v/>
      </c>
      <c r="C1270" s="94"/>
      <c r="D1270" s="94"/>
      <c r="E1270" s="94"/>
      <c r="F1270" s="94"/>
      <c r="G1270" s="91"/>
      <c r="H1270" s="91"/>
      <c r="I1270" s="91"/>
      <c r="J1270" s="92"/>
      <c r="K1270" s="92"/>
      <c r="L1270" s="93"/>
    </row>
    <row r="1271" spans="2:12" x14ac:dyDescent="0.25">
      <c r="B1271" s="90" t="str">
        <f>IF(C1271="","",+COUNTA($C$7:C1271))</f>
        <v/>
      </c>
      <c r="C1271" s="94"/>
      <c r="D1271" s="94"/>
      <c r="E1271" s="94"/>
      <c r="F1271" s="94"/>
      <c r="G1271" s="91"/>
      <c r="H1271" s="91"/>
      <c r="I1271" s="91"/>
      <c r="J1271" s="92"/>
      <c r="K1271" s="92"/>
      <c r="L1271" s="93"/>
    </row>
    <row r="1272" spans="2:12" x14ac:dyDescent="0.25">
      <c r="B1272" s="90" t="str">
        <f>IF(C1272="","",+COUNTA($C$7:C1272))</f>
        <v/>
      </c>
      <c r="C1272" s="94"/>
      <c r="D1272" s="94"/>
      <c r="E1272" s="94"/>
      <c r="F1272" s="94"/>
      <c r="G1272" s="91"/>
      <c r="H1272" s="91"/>
      <c r="I1272" s="91"/>
      <c r="J1272" s="92"/>
      <c r="K1272" s="92"/>
      <c r="L1272" s="93"/>
    </row>
    <row r="1273" spans="2:12" x14ac:dyDescent="0.25">
      <c r="B1273" s="90" t="str">
        <f>IF(C1273="","",+COUNTA($C$7:C1273))</f>
        <v/>
      </c>
      <c r="C1273" s="94"/>
      <c r="D1273" s="94"/>
      <c r="E1273" s="94"/>
      <c r="F1273" s="94"/>
      <c r="G1273" s="91"/>
      <c r="H1273" s="91"/>
      <c r="I1273" s="91"/>
      <c r="J1273" s="92"/>
      <c r="K1273" s="92"/>
      <c r="L1273" s="93"/>
    </row>
    <row r="1274" spans="2:12" x14ac:dyDescent="0.25">
      <c r="B1274" s="90" t="str">
        <f>IF(C1274="","",+COUNTA($C$7:C1274))</f>
        <v/>
      </c>
      <c r="C1274" s="94"/>
      <c r="D1274" s="94"/>
      <c r="E1274" s="94"/>
      <c r="F1274" s="94"/>
      <c r="G1274" s="91"/>
      <c r="H1274" s="91"/>
      <c r="I1274" s="91"/>
      <c r="J1274" s="92"/>
      <c r="K1274" s="92"/>
      <c r="L1274" s="93"/>
    </row>
    <row r="1275" spans="2:12" x14ac:dyDescent="0.25">
      <c r="B1275" s="90" t="str">
        <f>IF(C1275="","",+COUNTA($C$7:C1275))</f>
        <v/>
      </c>
      <c r="C1275" s="94"/>
      <c r="D1275" s="94"/>
      <c r="E1275" s="94"/>
      <c r="F1275" s="94"/>
      <c r="G1275" s="91"/>
      <c r="H1275" s="91"/>
      <c r="I1275" s="91"/>
      <c r="J1275" s="92"/>
      <c r="K1275" s="92"/>
      <c r="L1275" s="93"/>
    </row>
    <row r="1276" spans="2:12" x14ac:dyDescent="0.25">
      <c r="B1276" s="90" t="str">
        <f>IF(C1276="","",+COUNTA($C$7:C1276))</f>
        <v/>
      </c>
      <c r="C1276" s="94"/>
      <c r="D1276" s="94"/>
      <c r="E1276" s="94"/>
      <c r="F1276" s="94"/>
      <c r="G1276" s="91"/>
      <c r="H1276" s="91"/>
      <c r="I1276" s="91"/>
      <c r="J1276" s="92"/>
      <c r="K1276" s="92"/>
      <c r="L1276" s="93"/>
    </row>
    <row r="1277" spans="2:12" x14ac:dyDescent="0.25">
      <c r="B1277" s="90" t="str">
        <f>IF(C1277="","",+COUNTA($C$7:C1277))</f>
        <v/>
      </c>
      <c r="C1277" s="94"/>
      <c r="D1277" s="94"/>
      <c r="E1277" s="94"/>
      <c r="F1277" s="94"/>
      <c r="G1277" s="91"/>
      <c r="H1277" s="91"/>
      <c r="I1277" s="91"/>
      <c r="J1277" s="92"/>
      <c r="K1277" s="92"/>
      <c r="L1277" s="93"/>
    </row>
    <row r="1278" spans="2:12" x14ac:dyDescent="0.25">
      <c r="B1278" s="90" t="str">
        <f>IF(C1278="","",+COUNTA($C$7:C1278))</f>
        <v/>
      </c>
      <c r="C1278" s="94"/>
      <c r="D1278" s="94"/>
      <c r="E1278" s="94"/>
      <c r="F1278" s="94"/>
      <c r="G1278" s="91"/>
      <c r="H1278" s="91"/>
      <c r="I1278" s="91"/>
      <c r="J1278" s="92"/>
      <c r="K1278" s="92"/>
      <c r="L1278" s="93"/>
    </row>
    <row r="1279" spans="2:12" x14ac:dyDescent="0.25">
      <c r="B1279" s="90" t="str">
        <f>IF(C1279="","",+COUNTA($C$7:C1279))</f>
        <v/>
      </c>
      <c r="C1279" s="94"/>
      <c r="D1279" s="94"/>
      <c r="E1279" s="94"/>
      <c r="F1279" s="94"/>
      <c r="G1279" s="91"/>
      <c r="H1279" s="91"/>
      <c r="I1279" s="91"/>
      <c r="J1279" s="92"/>
      <c r="K1279" s="92"/>
      <c r="L1279" s="93"/>
    </row>
    <row r="1280" spans="2:12" x14ac:dyDescent="0.25">
      <c r="B1280" s="90" t="str">
        <f>IF(C1280="","",+COUNTA($C$7:C1280))</f>
        <v/>
      </c>
      <c r="C1280" s="94"/>
      <c r="D1280" s="94"/>
      <c r="E1280" s="94"/>
      <c r="F1280" s="94"/>
      <c r="G1280" s="91"/>
      <c r="H1280" s="91"/>
      <c r="I1280" s="91"/>
      <c r="J1280" s="92"/>
      <c r="K1280" s="92"/>
      <c r="L1280" s="93"/>
    </row>
    <row r="1281" spans="2:12" x14ac:dyDescent="0.25">
      <c r="B1281" s="90" t="str">
        <f>IF(C1281="","",+COUNTA($C$7:C1281))</f>
        <v/>
      </c>
      <c r="C1281" s="94"/>
      <c r="D1281" s="94"/>
      <c r="E1281" s="94"/>
      <c r="F1281" s="94"/>
      <c r="G1281" s="91"/>
      <c r="H1281" s="91"/>
      <c r="I1281" s="91"/>
      <c r="J1281" s="92"/>
      <c r="K1281" s="92"/>
      <c r="L1281" s="93"/>
    </row>
    <row r="1282" spans="2:12" x14ac:dyDescent="0.25">
      <c r="B1282" s="90" t="str">
        <f>IF(C1282="","",+COUNTA($C$7:C1282))</f>
        <v/>
      </c>
      <c r="C1282" s="94"/>
      <c r="D1282" s="94"/>
      <c r="E1282" s="94"/>
      <c r="F1282" s="94"/>
      <c r="G1282" s="91"/>
      <c r="H1282" s="91"/>
      <c r="I1282" s="91"/>
      <c r="J1282" s="92"/>
      <c r="K1282" s="92"/>
      <c r="L1282" s="93"/>
    </row>
    <row r="1283" spans="2:12" x14ac:dyDescent="0.25">
      <c r="B1283" s="90" t="str">
        <f>IF(C1283="","",+COUNTA($C$7:C1283))</f>
        <v/>
      </c>
      <c r="C1283" s="94"/>
      <c r="D1283" s="94"/>
      <c r="E1283" s="94"/>
      <c r="F1283" s="94"/>
      <c r="G1283" s="91"/>
      <c r="H1283" s="91"/>
      <c r="I1283" s="91"/>
      <c r="J1283" s="92"/>
      <c r="K1283" s="92"/>
      <c r="L1283" s="93"/>
    </row>
    <row r="1284" spans="2:12" x14ac:dyDescent="0.25">
      <c r="B1284" s="90" t="str">
        <f>IF(C1284="","",+COUNTA($C$7:C1284))</f>
        <v/>
      </c>
      <c r="C1284" s="94"/>
      <c r="D1284" s="94"/>
      <c r="E1284" s="94"/>
      <c r="F1284" s="94"/>
      <c r="G1284" s="91"/>
      <c r="H1284" s="91"/>
      <c r="I1284" s="91"/>
      <c r="J1284" s="92"/>
      <c r="K1284" s="92"/>
      <c r="L1284" s="93"/>
    </row>
    <row r="1285" spans="2:12" x14ac:dyDescent="0.25">
      <c r="B1285" s="90" t="str">
        <f>IF(C1285="","",+COUNTA($C$7:C1285))</f>
        <v/>
      </c>
      <c r="C1285" s="94"/>
      <c r="D1285" s="94"/>
      <c r="E1285" s="94"/>
      <c r="F1285" s="94"/>
      <c r="G1285" s="91"/>
      <c r="H1285" s="91"/>
      <c r="I1285" s="91"/>
      <c r="J1285" s="92"/>
      <c r="K1285" s="92"/>
      <c r="L1285" s="93"/>
    </row>
    <row r="1286" spans="2:12" x14ac:dyDescent="0.25">
      <c r="B1286" s="90" t="str">
        <f>IF(C1286="","",+COUNTA($C$7:C1286))</f>
        <v/>
      </c>
      <c r="C1286" s="94"/>
      <c r="D1286" s="94"/>
      <c r="E1286" s="94"/>
      <c r="F1286" s="94"/>
      <c r="G1286" s="91"/>
      <c r="H1286" s="91"/>
      <c r="I1286" s="91"/>
      <c r="J1286" s="92"/>
      <c r="K1286" s="92"/>
      <c r="L1286" s="93"/>
    </row>
    <row r="1287" spans="2:12" x14ac:dyDescent="0.25">
      <c r="B1287" s="90" t="str">
        <f>IF(C1287="","",+COUNTA($C$7:C1287))</f>
        <v/>
      </c>
      <c r="C1287" s="94"/>
      <c r="D1287" s="94"/>
      <c r="E1287" s="94"/>
      <c r="F1287" s="94"/>
      <c r="G1287" s="91"/>
      <c r="H1287" s="91"/>
      <c r="I1287" s="91"/>
      <c r="J1287" s="92"/>
      <c r="K1287" s="92"/>
      <c r="L1287" s="93"/>
    </row>
    <row r="1288" spans="2:12" x14ac:dyDescent="0.25">
      <c r="B1288" s="90" t="str">
        <f>IF(C1288="","",+COUNTA($C$7:C1288))</f>
        <v/>
      </c>
      <c r="C1288" s="94"/>
      <c r="D1288" s="94"/>
      <c r="E1288" s="94"/>
      <c r="F1288" s="94"/>
      <c r="G1288" s="91"/>
      <c r="H1288" s="91"/>
      <c r="I1288" s="91"/>
      <c r="J1288" s="92"/>
      <c r="K1288" s="92"/>
      <c r="L1288" s="93"/>
    </row>
    <row r="1289" spans="2:12" x14ac:dyDescent="0.25">
      <c r="B1289" s="90" t="str">
        <f>IF(C1289="","",+COUNTA($C$7:C1289))</f>
        <v/>
      </c>
      <c r="C1289" s="94"/>
      <c r="D1289" s="94"/>
      <c r="E1289" s="94"/>
      <c r="F1289" s="94"/>
      <c r="G1289" s="91"/>
      <c r="H1289" s="91"/>
      <c r="I1289" s="91"/>
      <c r="J1289" s="92"/>
      <c r="K1289" s="92"/>
      <c r="L1289" s="93"/>
    </row>
    <row r="1290" spans="2:12" x14ac:dyDescent="0.25">
      <c r="B1290" s="90" t="str">
        <f>IF(C1290="","",+COUNTA($C$7:C1290))</f>
        <v/>
      </c>
      <c r="C1290" s="94"/>
      <c r="D1290" s="94"/>
      <c r="E1290" s="94"/>
      <c r="F1290" s="94"/>
      <c r="G1290" s="91"/>
      <c r="H1290" s="91"/>
      <c r="I1290" s="91"/>
      <c r="J1290" s="92"/>
      <c r="K1290" s="92"/>
      <c r="L1290" s="93"/>
    </row>
    <row r="1291" spans="2:12" x14ac:dyDescent="0.25">
      <c r="B1291" s="90" t="str">
        <f>IF(C1291="","",+COUNTA($C$7:C1291))</f>
        <v/>
      </c>
      <c r="C1291" s="94"/>
      <c r="D1291" s="94"/>
      <c r="E1291" s="94"/>
      <c r="F1291" s="94"/>
      <c r="G1291" s="91"/>
      <c r="H1291" s="91"/>
      <c r="I1291" s="91"/>
      <c r="J1291" s="92"/>
      <c r="K1291" s="92"/>
      <c r="L1291" s="93"/>
    </row>
    <row r="1292" spans="2:12" x14ac:dyDescent="0.25">
      <c r="B1292" s="90" t="str">
        <f>IF(C1292="","",+COUNTA($C$7:C1292))</f>
        <v/>
      </c>
      <c r="C1292" s="94"/>
      <c r="D1292" s="94"/>
      <c r="E1292" s="94"/>
      <c r="F1292" s="94"/>
      <c r="G1292" s="91"/>
      <c r="H1292" s="91"/>
      <c r="I1292" s="91"/>
      <c r="J1292" s="92"/>
      <c r="K1292" s="92"/>
      <c r="L1292" s="93"/>
    </row>
    <row r="1293" spans="2:12" x14ac:dyDescent="0.25">
      <c r="B1293" s="90" t="str">
        <f>IF(C1293="","",+COUNTA($C$7:C1293))</f>
        <v/>
      </c>
      <c r="C1293" s="94"/>
      <c r="D1293" s="94"/>
      <c r="E1293" s="94"/>
      <c r="F1293" s="94"/>
      <c r="G1293" s="91"/>
      <c r="H1293" s="91"/>
      <c r="I1293" s="91"/>
      <c r="J1293" s="92"/>
      <c r="K1293" s="92"/>
      <c r="L1293" s="93"/>
    </row>
    <row r="1294" spans="2:12" x14ac:dyDescent="0.25">
      <c r="B1294" s="90" t="str">
        <f>IF(C1294="","",+COUNTA($C$7:C1294))</f>
        <v/>
      </c>
      <c r="C1294" s="94"/>
      <c r="D1294" s="94"/>
      <c r="E1294" s="94"/>
      <c r="F1294" s="94"/>
      <c r="G1294" s="91"/>
      <c r="H1294" s="91"/>
      <c r="I1294" s="91"/>
      <c r="J1294" s="92"/>
      <c r="K1294" s="92"/>
      <c r="L1294" s="93"/>
    </row>
    <row r="1295" spans="2:12" x14ac:dyDescent="0.25">
      <c r="B1295" s="90" t="str">
        <f>IF(C1295="","",+COUNTA($C$7:C1295))</f>
        <v/>
      </c>
      <c r="C1295" s="94"/>
      <c r="D1295" s="94"/>
      <c r="E1295" s="94"/>
      <c r="F1295" s="94"/>
      <c r="G1295" s="91"/>
      <c r="H1295" s="91"/>
      <c r="I1295" s="91"/>
      <c r="J1295" s="92"/>
      <c r="K1295" s="92"/>
      <c r="L1295" s="93"/>
    </row>
    <row r="1296" spans="2:12" x14ac:dyDescent="0.25">
      <c r="B1296" s="90" t="str">
        <f>IF(C1296="","",+COUNTA($C$7:C1296))</f>
        <v/>
      </c>
      <c r="C1296" s="94"/>
      <c r="D1296" s="94"/>
      <c r="E1296" s="94"/>
      <c r="F1296" s="94"/>
      <c r="G1296" s="91"/>
      <c r="H1296" s="91"/>
      <c r="I1296" s="91"/>
      <c r="J1296" s="92"/>
      <c r="K1296" s="92"/>
      <c r="L1296" s="93"/>
    </row>
    <row r="1297" spans="2:12" x14ac:dyDescent="0.25">
      <c r="B1297" s="90" t="str">
        <f>IF(C1297="","",+COUNTA($C$7:C1297))</f>
        <v/>
      </c>
      <c r="C1297" s="94"/>
      <c r="D1297" s="94"/>
      <c r="E1297" s="94"/>
      <c r="F1297" s="94"/>
      <c r="G1297" s="91"/>
      <c r="H1297" s="91"/>
      <c r="I1297" s="91"/>
      <c r="J1297" s="92"/>
      <c r="K1297" s="92"/>
      <c r="L1297" s="93"/>
    </row>
    <row r="1298" spans="2:12" x14ac:dyDescent="0.25">
      <c r="B1298" s="90" t="str">
        <f>IF(C1298="","",+COUNTA($C$7:C1298))</f>
        <v/>
      </c>
      <c r="C1298" s="94"/>
      <c r="D1298" s="94"/>
      <c r="E1298" s="94"/>
      <c r="F1298" s="94"/>
      <c r="G1298" s="91"/>
      <c r="H1298" s="91"/>
      <c r="I1298" s="91"/>
      <c r="J1298" s="92"/>
      <c r="K1298" s="92"/>
      <c r="L1298" s="93"/>
    </row>
    <row r="1299" spans="2:12" x14ac:dyDescent="0.25">
      <c r="B1299" s="90" t="str">
        <f>IF(C1299="","",+COUNTA($C$7:C1299))</f>
        <v/>
      </c>
      <c r="C1299" s="94"/>
      <c r="D1299" s="94"/>
      <c r="E1299" s="94"/>
      <c r="F1299" s="94"/>
      <c r="G1299" s="91"/>
      <c r="H1299" s="91"/>
      <c r="I1299" s="91"/>
      <c r="J1299" s="92"/>
      <c r="K1299" s="92"/>
      <c r="L1299" s="93"/>
    </row>
    <row r="1300" spans="2:12" x14ac:dyDescent="0.25">
      <c r="B1300" s="90" t="str">
        <f>IF(C1300="","",+COUNTA($C$7:C1300))</f>
        <v/>
      </c>
      <c r="C1300" s="94"/>
      <c r="D1300" s="94"/>
      <c r="E1300" s="94"/>
      <c r="F1300" s="94"/>
      <c r="G1300" s="91"/>
      <c r="H1300" s="91"/>
      <c r="I1300" s="91"/>
      <c r="J1300" s="92"/>
      <c r="K1300" s="92"/>
      <c r="L1300" s="93"/>
    </row>
    <row r="1301" spans="2:12" x14ac:dyDescent="0.25">
      <c r="B1301" s="90" t="str">
        <f>IF(C1301="","",+COUNTA($C$7:C1301))</f>
        <v/>
      </c>
      <c r="C1301" s="94"/>
      <c r="D1301" s="94"/>
      <c r="E1301" s="94"/>
      <c r="F1301" s="94"/>
      <c r="G1301" s="91"/>
      <c r="H1301" s="91"/>
      <c r="I1301" s="91"/>
      <c r="J1301" s="92"/>
      <c r="K1301" s="92"/>
      <c r="L1301" s="93"/>
    </row>
    <row r="1302" spans="2:12" x14ac:dyDescent="0.25">
      <c r="B1302" s="90" t="str">
        <f>IF(C1302="","",+COUNTA($C$7:C1302))</f>
        <v/>
      </c>
      <c r="C1302" s="94"/>
      <c r="D1302" s="94"/>
      <c r="E1302" s="94"/>
      <c r="F1302" s="94"/>
      <c r="G1302" s="91"/>
      <c r="H1302" s="91"/>
      <c r="I1302" s="91"/>
      <c r="J1302" s="92"/>
      <c r="K1302" s="92"/>
      <c r="L1302" s="93"/>
    </row>
    <row r="1303" spans="2:12" x14ac:dyDescent="0.25">
      <c r="B1303" s="90" t="str">
        <f>IF(C1303="","",+COUNTA($C$7:C1303))</f>
        <v/>
      </c>
      <c r="C1303" s="94"/>
      <c r="D1303" s="94"/>
      <c r="E1303" s="94"/>
      <c r="F1303" s="94"/>
      <c r="G1303" s="91"/>
      <c r="H1303" s="91"/>
      <c r="I1303" s="91"/>
      <c r="J1303" s="92"/>
      <c r="K1303" s="92"/>
      <c r="L1303" s="93"/>
    </row>
    <row r="1304" spans="2:12" x14ac:dyDescent="0.25">
      <c r="B1304" s="90" t="str">
        <f>IF(C1304="","",+COUNTA($C$7:C1304))</f>
        <v/>
      </c>
      <c r="C1304" s="94"/>
      <c r="D1304" s="94"/>
      <c r="E1304" s="94"/>
      <c r="F1304" s="94"/>
      <c r="G1304" s="91"/>
      <c r="H1304" s="91"/>
      <c r="I1304" s="91"/>
      <c r="J1304" s="92"/>
      <c r="K1304" s="92"/>
      <c r="L1304" s="93"/>
    </row>
    <row r="1305" spans="2:12" x14ac:dyDescent="0.25">
      <c r="B1305" s="90" t="str">
        <f>IF(C1305="","",+COUNTA($C$7:C1305))</f>
        <v/>
      </c>
      <c r="C1305" s="94"/>
      <c r="D1305" s="94"/>
      <c r="E1305" s="94"/>
      <c r="F1305" s="94"/>
      <c r="G1305" s="91"/>
      <c r="H1305" s="91"/>
      <c r="I1305" s="91"/>
      <c r="J1305" s="92"/>
      <c r="K1305" s="92"/>
      <c r="L1305" s="93"/>
    </row>
    <row r="1306" spans="2:12" x14ac:dyDescent="0.25">
      <c r="B1306" s="90" t="str">
        <f>IF(C1306="","",+COUNTA($C$7:C1306))</f>
        <v/>
      </c>
      <c r="C1306" s="94"/>
      <c r="D1306" s="94"/>
      <c r="E1306" s="94"/>
      <c r="F1306" s="94"/>
      <c r="G1306" s="91"/>
      <c r="H1306" s="91"/>
      <c r="I1306" s="91"/>
      <c r="J1306" s="92"/>
      <c r="K1306" s="92"/>
      <c r="L1306" s="93"/>
    </row>
    <row r="1307" spans="2:12" x14ac:dyDescent="0.25">
      <c r="B1307" s="90" t="str">
        <f>IF(C1307="","",+COUNTA($C$7:C1307))</f>
        <v/>
      </c>
      <c r="C1307" s="94"/>
      <c r="D1307" s="94"/>
      <c r="E1307" s="94"/>
      <c r="F1307" s="94"/>
      <c r="G1307" s="91"/>
      <c r="H1307" s="91"/>
      <c r="I1307" s="91"/>
      <c r="J1307" s="92"/>
      <c r="K1307" s="92"/>
      <c r="L1307" s="93"/>
    </row>
    <row r="1308" spans="2:12" x14ac:dyDescent="0.25">
      <c r="B1308" s="90" t="str">
        <f>IF(C1308="","",+COUNTA($C$7:C1308))</f>
        <v/>
      </c>
      <c r="C1308" s="94"/>
      <c r="D1308" s="94"/>
      <c r="E1308" s="94"/>
      <c r="F1308" s="94"/>
      <c r="G1308" s="91"/>
      <c r="H1308" s="91"/>
      <c r="I1308" s="91"/>
      <c r="J1308" s="92"/>
      <c r="K1308" s="92"/>
      <c r="L1308" s="93"/>
    </row>
    <row r="1309" spans="2:12" x14ac:dyDescent="0.25">
      <c r="B1309" s="90" t="str">
        <f>IF(C1309="","",+COUNTA($C$7:C1309))</f>
        <v/>
      </c>
      <c r="C1309" s="94"/>
      <c r="D1309" s="94"/>
      <c r="E1309" s="94"/>
      <c r="F1309" s="94"/>
      <c r="G1309" s="91"/>
      <c r="H1309" s="91"/>
      <c r="I1309" s="91"/>
      <c r="J1309" s="92"/>
      <c r="K1309" s="92"/>
      <c r="L1309" s="93"/>
    </row>
    <row r="1310" spans="2:12" x14ac:dyDescent="0.25">
      <c r="B1310" s="90" t="str">
        <f>IF(C1310="","",+COUNTA($C$7:C1310))</f>
        <v/>
      </c>
      <c r="C1310" s="94"/>
      <c r="D1310" s="94"/>
      <c r="E1310" s="94"/>
      <c r="F1310" s="94"/>
      <c r="G1310" s="91"/>
      <c r="H1310" s="91"/>
      <c r="I1310" s="91"/>
      <c r="J1310" s="92"/>
      <c r="K1310" s="92"/>
      <c r="L1310" s="93"/>
    </row>
    <row r="1311" spans="2:12" x14ac:dyDescent="0.25">
      <c r="B1311" s="90" t="str">
        <f>IF(C1311="","",+COUNTA($C$7:C1311))</f>
        <v/>
      </c>
      <c r="C1311" s="94"/>
      <c r="D1311" s="94"/>
      <c r="E1311" s="94"/>
      <c r="F1311" s="94"/>
      <c r="G1311" s="91"/>
      <c r="H1311" s="91"/>
      <c r="I1311" s="91"/>
      <c r="J1311" s="92"/>
      <c r="K1311" s="92"/>
      <c r="L1311" s="93"/>
    </row>
    <row r="1312" spans="2:12" x14ac:dyDescent="0.25">
      <c r="B1312" s="90" t="str">
        <f>IF(C1312="","",+COUNTA($C$7:C1312))</f>
        <v/>
      </c>
      <c r="C1312" s="94"/>
      <c r="D1312" s="94"/>
      <c r="E1312" s="94"/>
      <c r="F1312" s="94"/>
      <c r="G1312" s="91"/>
      <c r="H1312" s="91"/>
      <c r="I1312" s="91"/>
      <c r="J1312" s="92"/>
      <c r="K1312" s="92"/>
      <c r="L1312" s="93"/>
    </row>
    <row r="1313" spans="2:12" x14ac:dyDescent="0.25">
      <c r="B1313" s="90" t="str">
        <f>IF(C1313="","",+COUNTA($C$7:C1313))</f>
        <v/>
      </c>
      <c r="C1313" s="94"/>
      <c r="D1313" s="94"/>
      <c r="E1313" s="94"/>
      <c r="F1313" s="94"/>
      <c r="G1313" s="91"/>
      <c r="H1313" s="91"/>
      <c r="I1313" s="91"/>
      <c r="J1313" s="92"/>
      <c r="K1313" s="92"/>
      <c r="L1313" s="93"/>
    </row>
    <row r="1314" spans="2:12" x14ac:dyDescent="0.25">
      <c r="B1314" s="90" t="str">
        <f>IF(C1314="","",+COUNTA($C$7:C1314))</f>
        <v/>
      </c>
      <c r="C1314" s="94"/>
      <c r="D1314" s="94"/>
      <c r="E1314" s="94"/>
      <c r="F1314" s="94"/>
      <c r="G1314" s="91"/>
      <c r="H1314" s="91"/>
      <c r="I1314" s="91"/>
      <c r="J1314" s="92"/>
      <c r="K1314" s="92"/>
      <c r="L1314" s="93"/>
    </row>
    <row r="1315" spans="2:12" x14ac:dyDescent="0.25">
      <c r="B1315" s="90" t="str">
        <f>IF(C1315="","",+COUNTA($C$7:C1315))</f>
        <v/>
      </c>
      <c r="C1315" s="94"/>
      <c r="D1315" s="94"/>
      <c r="E1315" s="94"/>
      <c r="F1315" s="94"/>
      <c r="G1315" s="91"/>
      <c r="H1315" s="91"/>
      <c r="I1315" s="91"/>
      <c r="J1315" s="92"/>
      <c r="K1315" s="92"/>
      <c r="L1315" s="93"/>
    </row>
    <row r="1316" spans="2:12" x14ac:dyDescent="0.25">
      <c r="B1316" s="90" t="str">
        <f>IF(C1316="","",+COUNTA($C$7:C1316))</f>
        <v/>
      </c>
      <c r="C1316" s="94"/>
      <c r="D1316" s="94"/>
      <c r="E1316" s="94"/>
      <c r="F1316" s="94"/>
      <c r="G1316" s="91"/>
      <c r="H1316" s="91"/>
      <c r="I1316" s="91"/>
      <c r="J1316" s="92"/>
      <c r="K1316" s="92"/>
      <c r="L1316" s="93"/>
    </row>
    <row r="1317" spans="2:12" x14ac:dyDescent="0.25">
      <c r="B1317" s="90" t="str">
        <f>IF(C1317="","",+COUNTA($C$7:C1317))</f>
        <v/>
      </c>
      <c r="C1317" s="94"/>
      <c r="D1317" s="94"/>
      <c r="E1317" s="94"/>
      <c r="F1317" s="94"/>
      <c r="G1317" s="91"/>
      <c r="H1317" s="91"/>
      <c r="I1317" s="91"/>
      <c r="J1317" s="92"/>
      <c r="K1317" s="92"/>
      <c r="L1317" s="93"/>
    </row>
    <row r="1318" spans="2:12" x14ac:dyDescent="0.25">
      <c r="B1318" s="90" t="str">
        <f>IF(C1318="","",+COUNTA($C$7:C1318))</f>
        <v/>
      </c>
      <c r="C1318" s="94"/>
      <c r="D1318" s="94"/>
      <c r="E1318" s="94"/>
      <c r="F1318" s="94"/>
      <c r="G1318" s="91"/>
      <c r="H1318" s="91"/>
      <c r="I1318" s="91"/>
      <c r="J1318" s="92"/>
      <c r="K1318" s="92"/>
      <c r="L1318" s="93"/>
    </row>
    <row r="1319" spans="2:12" x14ac:dyDescent="0.25">
      <c r="B1319" s="90" t="str">
        <f>IF(C1319="","",+COUNTA($C$7:C1319))</f>
        <v/>
      </c>
      <c r="C1319" s="94"/>
      <c r="D1319" s="94"/>
      <c r="E1319" s="94"/>
      <c r="F1319" s="94"/>
      <c r="G1319" s="91"/>
      <c r="H1319" s="91"/>
      <c r="I1319" s="91"/>
      <c r="J1319" s="92"/>
      <c r="K1319" s="92"/>
      <c r="L1319" s="93"/>
    </row>
    <row r="1320" spans="2:12" x14ac:dyDescent="0.25">
      <c r="B1320" s="90" t="str">
        <f>IF(C1320="","",+COUNTA($C$7:C1320))</f>
        <v/>
      </c>
      <c r="C1320" s="94"/>
      <c r="D1320" s="94"/>
      <c r="E1320" s="94"/>
      <c r="F1320" s="94"/>
      <c r="G1320" s="91"/>
      <c r="H1320" s="91"/>
      <c r="I1320" s="91"/>
      <c r="J1320" s="92"/>
      <c r="K1320" s="92"/>
      <c r="L1320" s="93"/>
    </row>
    <row r="1321" spans="2:12" x14ac:dyDescent="0.25">
      <c r="B1321" s="90" t="str">
        <f>IF(C1321="","",+COUNTA($C$7:C1321))</f>
        <v/>
      </c>
      <c r="C1321" s="94"/>
      <c r="D1321" s="94"/>
      <c r="E1321" s="94"/>
      <c r="F1321" s="94"/>
      <c r="G1321" s="91"/>
      <c r="H1321" s="91"/>
      <c r="I1321" s="91"/>
      <c r="J1321" s="92"/>
      <c r="K1321" s="92"/>
      <c r="L1321" s="93"/>
    </row>
    <row r="1322" spans="2:12" x14ac:dyDescent="0.25">
      <c r="B1322" s="90" t="str">
        <f>IF(C1322="","",+COUNTA($C$7:C1322))</f>
        <v/>
      </c>
      <c r="C1322" s="94"/>
      <c r="D1322" s="94"/>
      <c r="E1322" s="94"/>
      <c r="F1322" s="94"/>
      <c r="G1322" s="91"/>
      <c r="H1322" s="91"/>
      <c r="I1322" s="91"/>
      <c r="J1322" s="92"/>
      <c r="K1322" s="92"/>
      <c r="L1322" s="93"/>
    </row>
    <row r="1323" spans="2:12" x14ac:dyDescent="0.25">
      <c r="B1323" s="90" t="str">
        <f>IF(C1323="","",+COUNTA($C$7:C1323))</f>
        <v/>
      </c>
      <c r="C1323" s="94"/>
      <c r="D1323" s="94"/>
      <c r="E1323" s="94"/>
      <c r="F1323" s="94"/>
      <c r="G1323" s="91"/>
      <c r="H1323" s="91"/>
      <c r="I1323" s="91"/>
      <c r="J1323" s="92"/>
      <c r="K1323" s="92"/>
      <c r="L1323" s="93"/>
    </row>
    <row r="1324" spans="2:12" x14ac:dyDescent="0.25">
      <c r="B1324" s="90" t="str">
        <f>IF(C1324="","",+COUNTA($C$7:C1324))</f>
        <v/>
      </c>
      <c r="C1324" s="94"/>
      <c r="D1324" s="94"/>
      <c r="E1324" s="94"/>
      <c r="F1324" s="94"/>
      <c r="G1324" s="91"/>
      <c r="H1324" s="91"/>
      <c r="I1324" s="91"/>
      <c r="J1324" s="92"/>
      <c r="K1324" s="92"/>
      <c r="L1324" s="93"/>
    </row>
    <row r="1325" spans="2:12" x14ac:dyDescent="0.25">
      <c r="B1325" s="90" t="str">
        <f>IF(C1325="","",+COUNTA($C$7:C1325))</f>
        <v/>
      </c>
      <c r="C1325" s="94"/>
      <c r="D1325" s="94"/>
      <c r="E1325" s="94"/>
      <c r="F1325" s="94"/>
      <c r="G1325" s="91"/>
      <c r="H1325" s="91"/>
      <c r="I1325" s="91"/>
      <c r="J1325" s="92"/>
      <c r="K1325" s="92"/>
      <c r="L1325" s="93"/>
    </row>
    <row r="1326" spans="2:12" x14ac:dyDescent="0.25">
      <c r="B1326" s="90" t="str">
        <f>IF(C1326="","",+COUNTA($C$7:C1326))</f>
        <v/>
      </c>
      <c r="C1326" s="94"/>
      <c r="D1326" s="94"/>
      <c r="E1326" s="94"/>
      <c r="F1326" s="94"/>
      <c r="G1326" s="91"/>
      <c r="H1326" s="91"/>
      <c r="I1326" s="91"/>
      <c r="J1326" s="92"/>
      <c r="K1326" s="92"/>
      <c r="L1326" s="93"/>
    </row>
    <row r="1327" spans="2:12" x14ac:dyDescent="0.25">
      <c r="B1327" s="90" t="str">
        <f>IF(C1327="","",+COUNTA($C$7:C1327))</f>
        <v/>
      </c>
      <c r="C1327" s="94"/>
      <c r="D1327" s="94"/>
      <c r="E1327" s="94"/>
      <c r="F1327" s="94"/>
      <c r="G1327" s="91"/>
      <c r="H1327" s="91"/>
      <c r="I1327" s="91"/>
      <c r="J1327" s="92"/>
      <c r="K1327" s="92"/>
      <c r="L1327" s="93"/>
    </row>
    <row r="1328" spans="2:12" x14ac:dyDescent="0.25">
      <c r="B1328" s="90" t="str">
        <f>IF(C1328="","",+COUNTA($C$7:C1328))</f>
        <v/>
      </c>
      <c r="C1328" s="94"/>
      <c r="D1328" s="94"/>
      <c r="E1328" s="94"/>
      <c r="F1328" s="94"/>
      <c r="G1328" s="91"/>
      <c r="H1328" s="91"/>
      <c r="I1328" s="91"/>
      <c r="J1328" s="92"/>
      <c r="K1328" s="92"/>
      <c r="L1328" s="93"/>
    </row>
    <row r="1329" spans="2:12" x14ac:dyDescent="0.25">
      <c r="B1329" s="90" t="str">
        <f>IF(C1329="","",+COUNTA($C$7:C1329))</f>
        <v/>
      </c>
      <c r="C1329" s="94"/>
      <c r="D1329" s="94"/>
      <c r="E1329" s="94"/>
      <c r="F1329" s="94"/>
      <c r="G1329" s="91"/>
      <c r="H1329" s="91"/>
      <c r="I1329" s="91"/>
      <c r="J1329" s="92"/>
      <c r="K1329" s="92"/>
      <c r="L1329" s="93"/>
    </row>
    <row r="1330" spans="2:12" x14ac:dyDescent="0.25">
      <c r="B1330" s="90" t="str">
        <f>IF(C1330="","",+COUNTA($C$7:C1330))</f>
        <v/>
      </c>
      <c r="C1330" s="94"/>
      <c r="D1330" s="94"/>
      <c r="E1330" s="94"/>
      <c r="F1330" s="94"/>
      <c r="G1330" s="91"/>
      <c r="H1330" s="91"/>
      <c r="I1330" s="91"/>
      <c r="J1330" s="92"/>
      <c r="K1330" s="92"/>
      <c r="L1330" s="93"/>
    </row>
    <row r="1331" spans="2:12" x14ac:dyDescent="0.25">
      <c r="B1331" s="90" t="str">
        <f>IF(C1331="","",+COUNTA($C$7:C1331))</f>
        <v/>
      </c>
      <c r="C1331" s="94"/>
      <c r="D1331" s="94"/>
      <c r="E1331" s="94"/>
      <c r="F1331" s="94"/>
      <c r="G1331" s="91"/>
      <c r="H1331" s="91"/>
      <c r="I1331" s="91"/>
      <c r="J1331" s="92"/>
      <c r="K1331" s="92"/>
      <c r="L1331" s="93"/>
    </row>
    <row r="1332" spans="2:12" x14ac:dyDescent="0.25">
      <c r="B1332" s="90" t="str">
        <f>IF(C1332="","",+COUNTA($C$7:C1332))</f>
        <v/>
      </c>
      <c r="C1332" s="94"/>
      <c r="D1332" s="94"/>
      <c r="E1332" s="94"/>
      <c r="F1332" s="94"/>
      <c r="G1332" s="91"/>
      <c r="H1332" s="91"/>
      <c r="I1332" s="91"/>
      <c r="J1332" s="92"/>
      <c r="K1332" s="92"/>
      <c r="L1332" s="93"/>
    </row>
    <row r="1333" spans="2:12" x14ac:dyDescent="0.25">
      <c r="B1333" s="90" t="str">
        <f>IF(C1333="","",+COUNTA($C$7:C1333))</f>
        <v/>
      </c>
      <c r="C1333" s="94"/>
      <c r="D1333" s="94"/>
      <c r="E1333" s="94"/>
      <c r="F1333" s="94"/>
      <c r="G1333" s="91"/>
      <c r="H1333" s="91"/>
      <c r="I1333" s="91"/>
      <c r="J1333" s="92"/>
      <c r="K1333" s="92"/>
      <c r="L1333" s="93"/>
    </row>
    <row r="1334" spans="2:12" x14ac:dyDescent="0.25">
      <c r="B1334" s="90" t="str">
        <f>IF(C1334="","",+COUNTA($C$7:C1334))</f>
        <v/>
      </c>
      <c r="C1334" s="94"/>
      <c r="D1334" s="94"/>
      <c r="E1334" s="94"/>
      <c r="F1334" s="94"/>
      <c r="G1334" s="91"/>
      <c r="H1334" s="91"/>
      <c r="I1334" s="91"/>
      <c r="J1334" s="92"/>
      <c r="K1334" s="92"/>
      <c r="L1334" s="93"/>
    </row>
    <row r="1335" spans="2:12" x14ac:dyDescent="0.25">
      <c r="B1335" s="90" t="str">
        <f>IF(C1335="","",+COUNTA($C$7:C1335))</f>
        <v/>
      </c>
      <c r="C1335" s="94"/>
      <c r="D1335" s="94"/>
      <c r="E1335" s="94"/>
      <c r="F1335" s="94"/>
      <c r="G1335" s="91"/>
      <c r="H1335" s="91"/>
      <c r="I1335" s="91"/>
      <c r="J1335" s="92"/>
      <c r="K1335" s="92"/>
      <c r="L1335" s="93"/>
    </row>
    <row r="1336" spans="2:12" x14ac:dyDescent="0.25">
      <c r="B1336" s="90" t="str">
        <f>IF(C1336="","",+COUNTA($C$7:C1336))</f>
        <v/>
      </c>
      <c r="C1336" s="94"/>
      <c r="D1336" s="94"/>
      <c r="E1336" s="94"/>
      <c r="F1336" s="94"/>
      <c r="G1336" s="91"/>
      <c r="H1336" s="91"/>
      <c r="I1336" s="91"/>
      <c r="J1336" s="92"/>
      <c r="K1336" s="92"/>
      <c r="L1336" s="93"/>
    </row>
    <row r="1337" spans="2:12" x14ac:dyDescent="0.25">
      <c r="B1337" s="90" t="str">
        <f>IF(C1337="","",+COUNTA($C$7:C1337))</f>
        <v/>
      </c>
      <c r="C1337" s="94"/>
      <c r="D1337" s="94"/>
      <c r="E1337" s="94"/>
      <c r="F1337" s="94"/>
      <c r="G1337" s="91"/>
      <c r="H1337" s="91"/>
      <c r="I1337" s="91"/>
      <c r="J1337" s="92"/>
      <c r="K1337" s="92"/>
      <c r="L1337" s="93"/>
    </row>
    <row r="1338" spans="2:12" x14ac:dyDescent="0.25">
      <c r="B1338" s="90" t="str">
        <f>IF(C1338="","",+COUNTA($C$7:C1338))</f>
        <v/>
      </c>
      <c r="C1338" s="94"/>
      <c r="D1338" s="94"/>
      <c r="E1338" s="94"/>
      <c r="F1338" s="94"/>
      <c r="G1338" s="91"/>
      <c r="H1338" s="91"/>
      <c r="I1338" s="91"/>
      <c r="J1338" s="92"/>
      <c r="K1338" s="92"/>
      <c r="L1338" s="93"/>
    </row>
    <row r="1339" spans="2:12" x14ac:dyDescent="0.25">
      <c r="B1339" s="90" t="str">
        <f>IF(C1339="","",+COUNTA($C$7:C1339))</f>
        <v/>
      </c>
      <c r="C1339" s="94"/>
      <c r="D1339" s="94"/>
      <c r="E1339" s="94"/>
      <c r="F1339" s="94"/>
      <c r="G1339" s="91"/>
      <c r="H1339" s="91"/>
      <c r="I1339" s="91"/>
      <c r="J1339" s="92"/>
      <c r="K1339" s="92"/>
      <c r="L1339" s="93"/>
    </row>
    <row r="1340" spans="2:12" x14ac:dyDescent="0.25">
      <c r="B1340" s="90" t="str">
        <f>IF(C1340="","",+COUNTA($C$7:C1340))</f>
        <v/>
      </c>
      <c r="C1340" s="94"/>
      <c r="D1340" s="94"/>
      <c r="E1340" s="94"/>
      <c r="F1340" s="94"/>
      <c r="G1340" s="91"/>
      <c r="H1340" s="91"/>
      <c r="I1340" s="91"/>
      <c r="J1340" s="92"/>
      <c r="K1340" s="92"/>
      <c r="L1340" s="93"/>
    </row>
    <row r="1341" spans="2:12" x14ac:dyDescent="0.25">
      <c r="B1341" s="90" t="str">
        <f>IF(C1341="","",+COUNTA($C$7:C1341))</f>
        <v/>
      </c>
      <c r="C1341" s="94"/>
      <c r="D1341" s="94"/>
      <c r="E1341" s="94"/>
      <c r="F1341" s="94"/>
      <c r="G1341" s="91"/>
      <c r="H1341" s="91"/>
      <c r="I1341" s="91"/>
      <c r="J1341" s="92"/>
      <c r="K1341" s="92"/>
      <c r="L1341" s="93"/>
    </row>
    <row r="1342" spans="2:12" x14ac:dyDescent="0.25">
      <c r="B1342" s="90" t="str">
        <f>IF(C1342="","",+COUNTA($C$7:C1342))</f>
        <v/>
      </c>
      <c r="C1342" s="94"/>
      <c r="D1342" s="94"/>
      <c r="E1342" s="94"/>
      <c r="F1342" s="94"/>
      <c r="G1342" s="91"/>
      <c r="H1342" s="91"/>
      <c r="I1342" s="91"/>
      <c r="J1342" s="92"/>
      <c r="K1342" s="92"/>
      <c r="L1342" s="93"/>
    </row>
    <row r="1343" spans="2:12" x14ac:dyDescent="0.25">
      <c r="B1343" s="90" t="str">
        <f>IF(C1343="","",+COUNTA($C$7:C1343))</f>
        <v/>
      </c>
      <c r="C1343" s="94"/>
      <c r="D1343" s="94"/>
      <c r="E1343" s="94"/>
      <c r="F1343" s="94"/>
      <c r="G1343" s="91"/>
      <c r="H1343" s="91"/>
      <c r="I1343" s="91"/>
      <c r="J1343" s="92"/>
      <c r="K1343" s="92"/>
      <c r="L1343" s="93"/>
    </row>
    <row r="1344" spans="2:12" x14ac:dyDescent="0.25">
      <c r="B1344" s="90" t="str">
        <f>IF(C1344="","",+COUNTA($C$7:C1344))</f>
        <v/>
      </c>
      <c r="C1344" s="94"/>
      <c r="D1344" s="94"/>
      <c r="E1344" s="94"/>
      <c r="F1344" s="94"/>
      <c r="G1344" s="91"/>
      <c r="H1344" s="91"/>
      <c r="I1344" s="91"/>
      <c r="J1344" s="92"/>
      <c r="K1344" s="92"/>
      <c r="L1344" s="93"/>
    </row>
    <row r="1345" spans="2:12" x14ac:dyDescent="0.25">
      <c r="B1345" s="90" t="str">
        <f>IF(C1345="","",+COUNTA($C$7:C1345))</f>
        <v/>
      </c>
      <c r="C1345" s="94"/>
      <c r="D1345" s="94"/>
      <c r="E1345" s="94"/>
      <c r="F1345" s="94"/>
      <c r="G1345" s="91"/>
      <c r="H1345" s="91"/>
      <c r="I1345" s="91"/>
      <c r="J1345" s="92"/>
      <c r="K1345" s="92"/>
      <c r="L1345" s="93"/>
    </row>
    <row r="1346" spans="2:12" x14ac:dyDescent="0.25">
      <c r="B1346" s="90" t="str">
        <f>IF(C1346="","",+COUNTA($C$7:C1346))</f>
        <v/>
      </c>
      <c r="C1346" s="94"/>
      <c r="D1346" s="94"/>
      <c r="E1346" s="94"/>
      <c r="F1346" s="94"/>
      <c r="G1346" s="91"/>
      <c r="H1346" s="91"/>
      <c r="I1346" s="91"/>
      <c r="J1346" s="92"/>
      <c r="K1346" s="92"/>
      <c r="L1346" s="93"/>
    </row>
    <row r="1347" spans="2:12" x14ac:dyDescent="0.25">
      <c r="B1347" s="90" t="str">
        <f>IF(C1347="","",+COUNTA($C$7:C1347))</f>
        <v/>
      </c>
      <c r="C1347" s="94"/>
      <c r="D1347" s="94"/>
      <c r="E1347" s="94"/>
      <c r="F1347" s="94"/>
      <c r="G1347" s="91"/>
      <c r="H1347" s="91"/>
      <c r="I1347" s="91"/>
      <c r="J1347" s="92"/>
      <c r="K1347" s="92"/>
      <c r="L1347" s="93"/>
    </row>
    <row r="1348" spans="2:12" x14ac:dyDescent="0.25">
      <c r="B1348" s="90" t="str">
        <f>IF(C1348="","",+COUNTA($C$7:C1348))</f>
        <v/>
      </c>
      <c r="C1348" s="94"/>
      <c r="D1348" s="94"/>
      <c r="E1348" s="94"/>
      <c r="F1348" s="94"/>
      <c r="G1348" s="91"/>
      <c r="H1348" s="91"/>
      <c r="I1348" s="91"/>
      <c r="J1348" s="92"/>
      <c r="K1348" s="92"/>
      <c r="L1348" s="93"/>
    </row>
    <row r="1349" spans="2:12" x14ac:dyDescent="0.25">
      <c r="B1349" s="90" t="str">
        <f>IF(C1349="","",+COUNTA($C$7:C1349))</f>
        <v/>
      </c>
      <c r="C1349" s="94"/>
      <c r="D1349" s="94"/>
      <c r="E1349" s="94"/>
      <c r="F1349" s="94"/>
      <c r="G1349" s="91"/>
      <c r="H1349" s="91"/>
      <c r="I1349" s="91"/>
      <c r="J1349" s="92"/>
      <c r="K1349" s="92"/>
      <c r="L1349" s="93"/>
    </row>
    <row r="1350" spans="2:12" x14ac:dyDescent="0.25">
      <c r="B1350" s="90" t="str">
        <f>IF(C1350="","",+COUNTA($C$7:C1350))</f>
        <v/>
      </c>
      <c r="C1350" s="94"/>
      <c r="D1350" s="94"/>
      <c r="E1350" s="94"/>
      <c r="F1350" s="94"/>
      <c r="G1350" s="91"/>
      <c r="H1350" s="91"/>
      <c r="I1350" s="91"/>
      <c r="J1350" s="92"/>
      <c r="K1350" s="92"/>
      <c r="L1350" s="93"/>
    </row>
    <row r="1351" spans="2:12" x14ac:dyDescent="0.25">
      <c r="B1351" s="90" t="str">
        <f>IF(C1351="","",+COUNTA($C$7:C1351))</f>
        <v/>
      </c>
      <c r="C1351" s="94"/>
      <c r="D1351" s="94"/>
      <c r="E1351" s="94"/>
      <c r="F1351" s="94"/>
      <c r="G1351" s="91"/>
      <c r="H1351" s="91"/>
      <c r="I1351" s="91"/>
      <c r="J1351" s="92"/>
      <c r="K1351" s="92"/>
      <c r="L1351" s="93"/>
    </row>
    <row r="1352" spans="2:12" x14ac:dyDescent="0.25">
      <c r="B1352" s="90" t="str">
        <f>IF(C1352="","",+COUNTA($C$7:C1352))</f>
        <v/>
      </c>
      <c r="C1352" s="94"/>
      <c r="D1352" s="94"/>
      <c r="E1352" s="94"/>
      <c r="F1352" s="94"/>
      <c r="G1352" s="91"/>
      <c r="H1352" s="91"/>
      <c r="I1352" s="91"/>
      <c r="J1352" s="92"/>
      <c r="K1352" s="92"/>
      <c r="L1352" s="93"/>
    </row>
    <row r="1353" spans="2:12" x14ac:dyDescent="0.25">
      <c r="B1353" s="90" t="str">
        <f>IF(C1353="","",+COUNTA($C$7:C1353))</f>
        <v/>
      </c>
      <c r="C1353" s="94"/>
      <c r="D1353" s="94"/>
      <c r="E1353" s="94"/>
      <c r="F1353" s="94"/>
      <c r="G1353" s="91"/>
      <c r="H1353" s="91"/>
      <c r="I1353" s="91"/>
      <c r="J1353" s="92"/>
      <c r="K1353" s="92"/>
      <c r="L1353" s="93"/>
    </row>
    <row r="1354" spans="2:12" x14ac:dyDescent="0.25">
      <c r="B1354" s="90" t="str">
        <f>IF(C1354="","",+COUNTA($C$7:C1354))</f>
        <v/>
      </c>
      <c r="C1354" s="94"/>
      <c r="D1354" s="94"/>
      <c r="E1354" s="94"/>
      <c r="F1354" s="94"/>
      <c r="G1354" s="91"/>
      <c r="H1354" s="91"/>
      <c r="I1354" s="91"/>
      <c r="J1354" s="92"/>
      <c r="K1354" s="92"/>
      <c r="L1354" s="93"/>
    </row>
    <row r="1355" spans="2:12" x14ac:dyDescent="0.25">
      <c r="B1355" s="90" t="str">
        <f>IF(C1355="","",+COUNTA($C$7:C1355))</f>
        <v/>
      </c>
      <c r="C1355" s="94"/>
      <c r="D1355" s="94"/>
      <c r="E1355" s="94"/>
      <c r="F1355" s="94"/>
      <c r="G1355" s="91"/>
      <c r="H1355" s="91"/>
      <c r="I1355" s="91"/>
      <c r="J1355" s="92"/>
      <c r="K1355" s="92"/>
      <c r="L1355" s="93"/>
    </row>
    <row r="1356" spans="2:12" x14ac:dyDescent="0.25">
      <c r="B1356" s="90" t="str">
        <f>IF(C1356="","",+COUNTA($C$7:C1356))</f>
        <v/>
      </c>
      <c r="C1356" s="94"/>
      <c r="D1356" s="94"/>
      <c r="E1356" s="94"/>
      <c r="F1356" s="94"/>
      <c r="G1356" s="91"/>
      <c r="H1356" s="91"/>
      <c r="I1356" s="91"/>
      <c r="J1356" s="92"/>
      <c r="K1356" s="92"/>
      <c r="L1356" s="93"/>
    </row>
    <row r="1357" spans="2:12" x14ac:dyDescent="0.25">
      <c r="B1357" s="90" t="str">
        <f>IF(C1357="","",+COUNTA($C$7:C1357))</f>
        <v/>
      </c>
      <c r="C1357" s="94"/>
      <c r="D1357" s="94"/>
      <c r="E1357" s="94"/>
      <c r="F1357" s="94"/>
      <c r="G1357" s="91"/>
      <c r="H1357" s="91"/>
      <c r="I1357" s="91"/>
      <c r="J1357" s="92"/>
      <c r="K1357" s="92"/>
      <c r="L1357" s="93"/>
    </row>
    <row r="1358" spans="2:12" x14ac:dyDescent="0.25">
      <c r="B1358" s="90" t="str">
        <f>IF(C1358="","",+COUNTA($C$7:C1358))</f>
        <v/>
      </c>
      <c r="C1358" s="94"/>
      <c r="D1358" s="94"/>
      <c r="E1358" s="94"/>
      <c r="F1358" s="94"/>
      <c r="G1358" s="91"/>
      <c r="H1358" s="91"/>
      <c r="I1358" s="91"/>
      <c r="J1358" s="92"/>
      <c r="K1358" s="92"/>
      <c r="L1358" s="93"/>
    </row>
    <row r="1359" spans="2:12" x14ac:dyDescent="0.25">
      <c r="B1359" s="90" t="str">
        <f>IF(C1359="","",+COUNTA($C$7:C1359))</f>
        <v/>
      </c>
      <c r="C1359" s="94"/>
      <c r="D1359" s="94"/>
      <c r="E1359" s="94"/>
      <c r="F1359" s="94"/>
      <c r="G1359" s="91"/>
      <c r="H1359" s="91"/>
      <c r="I1359" s="91"/>
      <c r="J1359" s="92"/>
      <c r="K1359" s="92"/>
      <c r="L1359" s="93"/>
    </row>
    <row r="1360" spans="2:12" x14ac:dyDescent="0.25">
      <c r="B1360" s="90" t="str">
        <f>IF(C1360="","",+COUNTA($C$7:C1360))</f>
        <v/>
      </c>
      <c r="C1360" s="94"/>
      <c r="D1360" s="94"/>
      <c r="E1360" s="94"/>
      <c r="F1360" s="94"/>
      <c r="G1360" s="91"/>
      <c r="H1360" s="91"/>
      <c r="I1360" s="91"/>
      <c r="J1360" s="92"/>
      <c r="K1360" s="92"/>
      <c r="L1360" s="93"/>
    </row>
    <row r="1361" spans="2:12" x14ac:dyDescent="0.25">
      <c r="B1361" s="90" t="str">
        <f>IF(C1361="","",+COUNTA($C$7:C1361))</f>
        <v/>
      </c>
      <c r="C1361" s="94"/>
      <c r="D1361" s="94"/>
      <c r="E1361" s="94"/>
      <c r="F1361" s="94"/>
      <c r="G1361" s="91"/>
      <c r="H1361" s="91"/>
      <c r="I1361" s="91"/>
      <c r="J1361" s="92"/>
      <c r="K1361" s="92"/>
      <c r="L1361" s="93"/>
    </row>
    <row r="1362" spans="2:12" x14ac:dyDescent="0.25">
      <c r="B1362" s="90" t="str">
        <f>IF(C1362="","",+COUNTA($C$7:C1362))</f>
        <v/>
      </c>
      <c r="C1362" s="94"/>
      <c r="D1362" s="94"/>
      <c r="E1362" s="94"/>
      <c r="F1362" s="94"/>
      <c r="G1362" s="91"/>
      <c r="H1362" s="91"/>
      <c r="I1362" s="91"/>
      <c r="J1362" s="92"/>
      <c r="K1362" s="92"/>
      <c r="L1362" s="93"/>
    </row>
    <row r="1363" spans="2:12" x14ac:dyDescent="0.25">
      <c r="B1363" s="90" t="str">
        <f>IF(C1363="","",+COUNTA($C$7:C1363))</f>
        <v/>
      </c>
      <c r="C1363" s="94"/>
      <c r="D1363" s="94"/>
      <c r="E1363" s="94"/>
      <c r="F1363" s="94"/>
      <c r="G1363" s="91"/>
      <c r="H1363" s="91"/>
      <c r="I1363" s="91"/>
      <c r="J1363" s="92"/>
      <c r="K1363" s="92"/>
      <c r="L1363" s="93"/>
    </row>
    <row r="1364" spans="2:12" x14ac:dyDescent="0.25">
      <c r="B1364" s="90" t="str">
        <f>IF(C1364="","",+COUNTA($C$7:C1364))</f>
        <v/>
      </c>
      <c r="C1364" s="94"/>
      <c r="D1364" s="94"/>
      <c r="E1364" s="94"/>
      <c r="F1364" s="94"/>
      <c r="G1364" s="91"/>
      <c r="H1364" s="91"/>
      <c r="I1364" s="91"/>
      <c r="J1364" s="92"/>
      <c r="K1364" s="92"/>
      <c r="L1364" s="93"/>
    </row>
    <row r="1365" spans="2:12" x14ac:dyDescent="0.25">
      <c r="B1365" s="90" t="str">
        <f>IF(C1365="","",+COUNTA($C$7:C1365))</f>
        <v/>
      </c>
      <c r="C1365" s="94"/>
      <c r="D1365" s="94"/>
      <c r="E1365" s="94"/>
      <c r="F1365" s="94"/>
      <c r="G1365" s="91"/>
      <c r="H1365" s="91"/>
      <c r="I1365" s="91"/>
      <c r="J1365" s="92"/>
      <c r="K1365" s="92"/>
      <c r="L1365" s="93"/>
    </row>
    <row r="1366" spans="2:12" x14ac:dyDescent="0.25">
      <c r="B1366" s="90" t="str">
        <f>IF(C1366="","",+COUNTA($C$7:C1366))</f>
        <v/>
      </c>
      <c r="C1366" s="94"/>
      <c r="D1366" s="94"/>
      <c r="E1366" s="94"/>
      <c r="F1366" s="94"/>
      <c r="G1366" s="91"/>
      <c r="H1366" s="91"/>
      <c r="I1366" s="91"/>
      <c r="J1366" s="92"/>
      <c r="K1366" s="92"/>
      <c r="L1366" s="93"/>
    </row>
    <row r="1367" spans="2:12" x14ac:dyDescent="0.25">
      <c r="B1367" s="90" t="str">
        <f>IF(C1367="","",+COUNTA($C$7:C1367))</f>
        <v/>
      </c>
      <c r="C1367" s="94"/>
      <c r="D1367" s="94"/>
      <c r="E1367" s="94"/>
      <c r="F1367" s="94"/>
      <c r="G1367" s="91"/>
      <c r="H1367" s="91"/>
      <c r="I1367" s="91"/>
      <c r="J1367" s="92"/>
      <c r="K1367" s="92"/>
      <c r="L1367" s="93"/>
    </row>
    <row r="1368" spans="2:12" x14ac:dyDescent="0.25">
      <c r="B1368" s="90" t="str">
        <f>IF(C1368="","",+COUNTA($C$7:C1368))</f>
        <v/>
      </c>
      <c r="C1368" s="94"/>
      <c r="D1368" s="94"/>
      <c r="E1368" s="94"/>
      <c r="F1368" s="94"/>
      <c r="G1368" s="91"/>
      <c r="H1368" s="91"/>
      <c r="I1368" s="91"/>
      <c r="J1368" s="92"/>
      <c r="K1368" s="92"/>
      <c r="L1368" s="93"/>
    </row>
    <row r="1369" spans="2:12" x14ac:dyDescent="0.25">
      <c r="B1369" s="90" t="str">
        <f>IF(C1369="","",+COUNTA($C$7:C1369))</f>
        <v/>
      </c>
      <c r="C1369" s="94"/>
      <c r="D1369" s="94"/>
      <c r="E1369" s="94"/>
      <c r="F1369" s="94"/>
      <c r="G1369" s="91"/>
      <c r="H1369" s="91"/>
      <c r="I1369" s="91"/>
      <c r="J1369" s="92"/>
      <c r="K1369" s="92"/>
      <c r="L1369" s="93"/>
    </row>
    <row r="1370" spans="2:12" x14ac:dyDescent="0.25">
      <c r="B1370" s="90" t="str">
        <f>IF(C1370="","",+COUNTA($C$7:C1370))</f>
        <v/>
      </c>
      <c r="C1370" s="94"/>
      <c r="D1370" s="94"/>
      <c r="E1370" s="94"/>
      <c r="F1370" s="94"/>
      <c r="G1370" s="91"/>
      <c r="H1370" s="91"/>
      <c r="I1370" s="91"/>
      <c r="J1370" s="92"/>
      <c r="K1370" s="92"/>
      <c r="L1370" s="93"/>
    </row>
    <row r="1371" spans="2:12" x14ac:dyDescent="0.25">
      <c r="B1371" s="90" t="str">
        <f>IF(C1371="","",+COUNTA($C$7:C1371))</f>
        <v/>
      </c>
      <c r="C1371" s="94"/>
      <c r="D1371" s="94"/>
      <c r="E1371" s="94"/>
      <c r="F1371" s="94"/>
      <c r="G1371" s="91"/>
      <c r="H1371" s="91"/>
      <c r="I1371" s="91"/>
      <c r="J1371" s="92"/>
      <c r="K1371" s="92"/>
      <c r="L1371" s="93"/>
    </row>
    <row r="1372" spans="2:12" x14ac:dyDescent="0.25">
      <c r="B1372" s="90" t="str">
        <f>IF(C1372="","",+COUNTA($C$7:C1372))</f>
        <v/>
      </c>
      <c r="C1372" s="94"/>
      <c r="D1372" s="94"/>
      <c r="E1372" s="94"/>
      <c r="F1372" s="94"/>
      <c r="G1372" s="91"/>
      <c r="H1372" s="91"/>
      <c r="I1372" s="91"/>
      <c r="J1372" s="92"/>
      <c r="K1372" s="92"/>
      <c r="L1372" s="93"/>
    </row>
    <row r="1373" spans="2:12" x14ac:dyDescent="0.25">
      <c r="B1373" s="90" t="str">
        <f>IF(C1373="","",+COUNTA($C$7:C1373))</f>
        <v/>
      </c>
      <c r="C1373" s="94"/>
      <c r="D1373" s="94"/>
      <c r="E1373" s="94"/>
      <c r="F1373" s="94"/>
      <c r="G1373" s="91"/>
      <c r="H1373" s="91"/>
      <c r="I1373" s="91"/>
      <c r="J1373" s="92"/>
      <c r="K1373" s="92"/>
      <c r="L1373" s="93"/>
    </row>
    <row r="1374" spans="2:12" x14ac:dyDescent="0.25">
      <c r="B1374" s="90" t="str">
        <f>IF(C1374="","",+COUNTA($C$7:C1374))</f>
        <v/>
      </c>
      <c r="C1374" s="94"/>
      <c r="D1374" s="94"/>
      <c r="E1374" s="94"/>
      <c r="F1374" s="94"/>
      <c r="G1374" s="91"/>
      <c r="H1374" s="91"/>
      <c r="I1374" s="91"/>
      <c r="J1374" s="92"/>
      <c r="K1374" s="92"/>
      <c r="L1374" s="93"/>
    </row>
    <row r="1375" spans="2:12" x14ac:dyDescent="0.25">
      <c r="B1375" s="90" t="str">
        <f>IF(C1375="","",+COUNTA($C$7:C1375))</f>
        <v/>
      </c>
      <c r="C1375" s="94"/>
      <c r="D1375" s="94"/>
      <c r="E1375" s="94"/>
      <c r="F1375" s="94"/>
      <c r="G1375" s="91"/>
      <c r="H1375" s="91"/>
      <c r="I1375" s="91"/>
      <c r="J1375" s="92"/>
      <c r="K1375" s="92"/>
      <c r="L1375" s="93"/>
    </row>
    <row r="1376" spans="2:12" x14ac:dyDescent="0.25">
      <c r="B1376" s="90" t="str">
        <f>IF(C1376="","",+COUNTA($C$7:C1376))</f>
        <v/>
      </c>
      <c r="C1376" s="94"/>
      <c r="D1376" s="94"/>
      <c r="E1376" s="94"/>
      <c r="F1376" s="94"/>
      <c r="G1376" s="91"/>
      <c r="H1376" s="91"/>
      <c r="I1376" s="91"/>
      <c r="J1376" s="92"/>
      <c r="K1376" s="92"/>
      <c r="L1376" s="93"/>
    </row>
    <row r="1377" spans="2:12" x14ac:dyDescent="0.25">
      <c r="B1377" s="90" t="str">
        <f>IF(C1377="","",+COUNTA($C$7:C1377))</f>
        <v/>
      </c>
      <c r="C1377" s="94"/>
      <c r="D1377" s="94"/>
      <c r="E1377" s="94"/>
      <c r="F1377" s="94"/>
      <c r="G1377" s="91"/>
      <c r="H1377" s="91"/>
      <c r="I1377" s="91"/>
      <c r="J1377" s="92"/>
      <c r="K1377" s="92"/>
      <c r="L1377" s="93"/>
    </row>
    <row r="1378" spans="2:12" x14ac:dyDescent="0.25">
      <c r="B1378" s="90" t="str">
        <f>IF(C1378="","",+COUNTA($C$7:C1378))</f>
        <v/>
      </c>
      <c r="C1378" s="94"/>
      <c r="D1378" s="94"/>
      <c r="E1378" s="94"/>
      <c r="F1378" s="94"/>
      <c r="G1378" s="91"/>
      <c r="H1378" s="91"/>
      <c r="I1378" s="91"/>
      <c r="J1378" s="92"/>
      <c r="K1378" s="92"/>
      <c r="L1378" s="93"/>
    </row>
    <row r="1379" spans="2:12" x14ac:dyDescent="0.25">
      <c r="B1379" s="90" t="str">
        <f>IF(C1379="","",+COUNTA($C$7:C1379))</f>
        <v/>
      </c>
      <c r="C1379" s="94"/>
      <c r="D1379" s="94"/>
      <c r="E1379" s="94"/>
      <c r="F1379" s="94"/>
      <c r="G1379" s="91"/>
      <c r="H1379" s="91"/>
      <c r="I1379" s="91"/>
      <c r="J1379" s="92"/>
      <c r="K1379" s="92"/>
      <c r="L1379" s="93"/>
    </row>
    <row r="1380" spans="2:12" x14ac:dyDescent="0.25">
      <c r="B1380" s="90" t="str">
        <f>IF(C1380="","",+COUNTA($C$7:C1380))</f>
        <v/>
      </c>
      <c r="C1380" s="94"/>
      <c r="D1380" s="94"/>
      <c r="E1380" s="94"/>
      <c r="F1380" s="94"/>
      <c r="G1380" s="91"/>
      <c r="H1380" s="91"/>
      <c r="I1380" s="91"/>
      <c r="J1380" s="92"/>
      <c r="K1380" s="92"/>
      <c r="L1380" s="93"/>
    </row>
    <row r="1381" spans="2:12" x14ac:dyDescent="0.25">
      <c r="B1381" s="90" t="str">
        <f>IF(C1381="","",+COUNTA($C$7:C1381))</f>
        <v/>
      </c>
      <c r="C1381" s="94"/>
      <c r="D1381" s="94"/>
      <c r="E1381" s="94"/>
      <c r="F1381" s="94"/>
      <c r="G1381" s="91"/>
      <c r="H1381" s="91"/>
      <c r="I1381" s="91"/>
      <c r="J1381" s="92"/>
      <c r="K1381" s="92"/>
      <c r="L1381" s="93"/>
    </row>
    <row r="1382" spans="2:12" x14ac:dyDescent="0.25">
      <c r="B1382" s="90" t="str">
        <f>IF(C1382="","",+COUNTA($C$7:C1382))</f>
        <v/>
      </c>
      <c r="C1382" s="94"/>
      <c r="D1382" s="94"/>
      <c r="E1382" s="94"/>
      <c r="F1382" s="94"/>
      <c r="G1382" s="91"/>
      <c r="H1382" s="91"/>
      <c r="I1382" s="91"/>
      <c r="J1382" s="92"/>
      <c r="K1382" s="92"/>
      <c r="L1382" s="93"/>
    </row>
    <row r="1383" spans="2:12" x14ac:dyDescent="0.25">
      <c r="B1383" s="90" t="str">
        <f>IF(C1383="","",+COUNTA($C$7:C1383))</f>
        <v/>
      </c>
      <c r="C1383" s="94"/>
      <c r="D1383" s="94"/>
      <c r="E1383" s="94"/>
      <c r="F1383" s="94"/>
      <c r="G1383" s="91"/>
      <c r="H1383" s="91"/>
      <c r="I1383" s="91"/>
      <c r="J1383" s="92"/>
      <c r="K1383" s="92"/>
      <c r="L1383" s="93"/>
    </row>
    <row r="1384" spans="2:12" x14ac:dyDescent="0.25">
      <c r="B1384" s="90" t="str">
        <f>IF(C1384="","",+COUNTA($C$7:C1384))</f>
        <v/>
      </c>
      <c r="C1384" s="94"/>
      <c r="D1384" s="94"/>
      <c r="E1384" s="94"/>
      <c r="F1384" s="94"/>
      <c r="G1384" s="91"/>
      <c r="H1384" s="91"/>
      <c r="I1384" s="91"/>
      <c r="J1384" s="92"/>
      <c r="K1384" s="92"/>
      <c r="L1384" s="93"/>
    </row>
    <row r="1385" spans="2:12" x14ac:dyDescent="0.25">
      <c r="B1385" s="90" t="str">
        <f>IF(C1385="","",+COUNTA($C$7:C1385))</f>
        <v/>
      </c>
      <c r="C1385" s="94"/>
      <c r="D1385" s="94"/>
      <c r="E1385" s="94"/>
      <c r="F1385" s="94"/>
      <c r="G1385" s="91"/>
      <c r="H1385" s="91"/>
      <c r="I1385" s="91"/>
      <c r="J1385" s="92"/>
      <c r="K1385" s="92"/>
      <c r="L1385" s="93"/>
    </row>
    <row r="1386" spans="2:12" x14ac:dyDescent="0.25">
      <c r="B1386" s="90" t="str">
        <f>IF(C1386="","",+COUNTA($C$7:C1386))</f>
        <v/>
      </c>
      <c r="C1386" s="94"/>
      <c r="D1386" s="94"/>
      <c r="E1386" s="94"/>
      <c r="F1386" s="94"/>
      <c r="G1386" s="91"/>
      <c r="H1386" s="91"/>
      <c r="I1386" s="91"/>
      <c r="J1386" s="92"/>
      <c r="K1386" s="92"/>
      <c r="L1386" s="93"/>
    </row>
    <row r="1387" spans="2:12" x14ac:dyDescent="0.25">
      <c r="B1387" s="90" t="str">
        <f>IF(C1387="","",+COUNTA($C$7:C1387))</f>
        <v/>
      </c>
      <c r="C1387" s="94"/>
      <c r="D1387" s="94"/>
      <c r="E1387" s="94"/>
      <c r="F1387" s="94"/>
      <c r="G1387" s="91"/>
      <c r="H1387" s="91"/>
      <c r="I1387" s="91"/>
      <c r="J1387" s="92"/>
      <c r="K1387" s="92"/>
      <c r="L1387" s="93"/>
    </row>
    <row r="1388" spans="2:12" x14ac:dyDescent="0.25">
      <c r="B1388" s="90" t="str">
        <f>IF(C1388="","",+COUNTA($C$7:C1388))</f>
        <v/>
      </c>
      <c r="C1388" s="94"/>
      <c r="D1388" s="94"/>
      <c r="E1388" s="94"/>
      <c r="F1388" s="94"/>
      <c r="G1388" s="91"/>
      <c r="H1388" s="91"/>
      <c r="I1388" s="91"/>
      <c r="J1388" s="92"/>
      <c r="K1388" s="92"/>
      <c r="L1388" s="93"/>
    </row>
    <row r="1389" spans="2:12" x14ac:dyDescent="0.25">
      <c r="B1389" s="90" t="str">
        <f>IF(C1389="","",+COUNTA($C$7:C1389))</f>
        <v/>
      </c>
      <c r="C1389" s="94"/>
      <c r="D1389" s="94"/>
      <c r="E1389" s="94"/>
      <c r="F1389" s="94"/>
      <c r="G1389" s="91"/>
      <c r="H1389" s="91"/>
      <c r="I1389" s="91"/>
      <c r="J1389" s="92"/>
      <c r="K1389" s="92"/>
      <c r="L1389" s="93"/>
    </row>
    <row r="1390" spans="2:12" x14ac:dyDescent="0.25">
      <c r="B1390" s="90" t="str">
        <f>IF(C1390="","",+COUNTA($C$7:C1390))</f>
        <v/>
      </c>
      <c r="C1390" s="94"/>
      <c r="D1390" s="94"/>
      <c r="E1390" s="94"/>
      <c r="F1390" s="94"/>
      <c r="G1390" s="91"/>
      <c r="H1390" s="91"/>
      <c r="I1390" s="91"/>
      <c r="J1390" s="92"/>
      <c r="K1390" s="92"/>
      <c r="L1390" s="93"/>
    </row>
    <row r="1391" spans="2:12" x14ac:dyDescent="0.25">
      <c r="B1391" s="90" t="str">
        <f>IF(C1391="","",+COUNTA($C$7:C1391))</f>
        <v/>
      </c>
      <c r="C1391" s="94"/>
      <c r="D1391" s="94"/>
      <c r="E1391" s="94"/>
      <c r="F1391" s="94"/>
      <c r="G1391" s="91"/>
      <c r="H1391" s="91"/>
      <c r="I1391" s="91"/>
      <c r="J1391" s="92"/>
      <c r="K1391" s="92"/>
      <c r="L1391" s="93"/>
    </row>
    <row r="1392" spans="2:12" x14ac:dyDescent="0.25">
      <c r="B1392" s="90" t="str">
        <f>IF(C1392="","",+COUNTA($C$7:C1392))</f>
        <v/>
      </c>
      <c r="C1392" s="94"/>
      <c r="D1392" s="94"/>
      <c r="E1392" s="94"/>
      <c r="F1392" s="94"/>
      <c r="G1392" s="91"/>
      <c r="H1392" s="91"/>
      <c r="I1392" s="91"/>
      <c r="J1392" s="92"/>
      <c r="K1392" s="92"/>
      <c r="L1392" s="93"/>
    </row>
    <row r="1393" spans="2:12" x14ac:dyDescent="0.25">
      <c r="B1393" s="90" t="str">
        <f>IF(C1393="","",+COUNTA($C$7:C1393))</f>
        <v/>
      </c>
      <c r="C1393" s="94"/>
      <c r="D1393" s="94"/>
      <c r="E1393" s="94"/>
      <c r="F1393" s="94"/>
      <c r="G1393" s="91"/>
      <c r="H1393" s="91"/>
      <c r="I1393" s="91"/>
      <c r="J1393" s="92"/>
      <c r="K1393" s="92"/>
      <c r="L1393" s="93"/>
    </row>
    <row r="1394" spans="2:12" x14ac:dyDescent="0.25">
      <c r="B1394" s="90" t="str">
        <f>IF(C1394="","",+COUNTA($C$7:C1394))</f>
        <v/>
      </c>
      <c r="C1394" s="94"/>
      <c r="D1394" s="94"/>
      <c r="E1394" s="94"/>
      <c r="F1394" s="94"/>
      <c r="G1394" s="91"/>
      <c r="H1394" s="91"/>
      <c r="I1394" s="91"/>
      <c r="J1394" s="92"/>
      <c r="K1394" s="92"/>
      <c r="L1394" s="93"/>
    </row>
    <row r="1395" spans="2:12" x14ac:dyDescent="0.25">
      <c r="B1395" s="90" t="str">
        <f>IF(C1395="","",+COUNTA($C$7:C1395))</f>
        <v/>
      </c>
      <c r="C1395" s="94"/>
      <c r="D1395" s="94"/>
      <c r="E1395" s="94"/>
      <c r="F1395" s="94"/>
      <c r="G1395" s="91"/>
      <c r="H1395" s="91"/>
      <c r="I1395" s="91"/>
      <c r="J1395" s="92"/>
      <c r="K1395" s="92"/>
      <c r="L1395" s="93"/>
    </row>
    <row r="1396" spans="2:12" x14ac:dyDescent="0.25">
      <c r="B1396" s="90" t="str">
        <f>IF(C1396="","",+COUNTA($C$7:C1396))</f>
        <v/>
      </c>
      <c r="C1396" s="94"/>
      <c r="D1396" s="94"/>
      <c r="E1396" s="94"/>
      <c r="F1396" s="94"/>
      <c r="G1396" s="91"/>
      <c r="H1396" s="91"/>
      <c r="I1396" s="91"/>
      <c r="J1396" s="92"/>
      <c r="K1396" s="92"/>
      <c r="L1396" s="93"/>
    </row>
    <row r="1397" spans="2:12" x14ac:dyDescent="0.25">
      <c r="B1397" s="90" t="str">
        <f>IF(C1397="","",+COUNTA($C$7:C1397))</f>
        <v/>
      </c>
      <c r="C1397" s="94"/>
      <c r="D1397" s="94"/>
      <c r="E1397" s="94"/>
      <c r="F1397" s="94"/>
      <c r="G1397" s="91"/>
      <c r="H1397" s="91"/>
      <c r="I1397" s="91"/>
      <c r="J1397" s="92"/>
      <c r="K1397" s="92"/>
      <c r="L1397" s="93"/>
    </row>
    <row r="1398" spans="2:12" x14ac:dyDescent="0.25">
      <c r="B1398" s="90" t="str">
        <f>IF(C1398="","",+COUNTA($C$7:C1398))</f>
        <v/>
      </c>
      <c r="C1398" s="94"/>
      <c r="D1398" s="94"/>
      <c r="E1398" s="94"/>
      <c r="F1398" s="94"/>
      <c r="G1398" s="91"/>
      <c r="H1398" s="91"/>
      <c r="I1398" s="91"/>
      <c r="J1398" s="92"/>
      <c r="K1398" s="92"/>
      <c r="L1398" s="93"/>
    </row>
    <row r="1399" spans="2:12" x14ac:dyDescent="0.25">
      <c r="B1399" s="90" t="str">
        <f>IF(C1399="","",+COUNTA($C$7:C1399))</f>
        <v/>
      </c>
      <c r="C1399" s="94"/>
      <c r="D1399" s="94"/>
      <c r="E1399" s="94"/>
      <c r="F1399" s="94"/>
      <c r="G1399" s="91"/>
      <c r="H1399" s="91"/>
      <c r="I1399" s="91"/>
      <c r="J1399" s="92"/>
      <c r="K1399" s="92"/>
      <c r="L1399" s="93"/>
    </row>
    <row r="1400" spans="2:12" x14ac:dyDescent="0.25">
      <c r="B1400" s="90" t="str">
        <f>IF(C1400="","",+COUNTA($C$7:C1400))</f>
        <v/>
      </c>
      <c r="C1400" s="94"/>
      <c r="D1400" s="94"/>
      <c r="E1400" s="94"/>
      <c r="F1400" s="94"/>
      <c r="G1400" s="91"/>
      <c r="H1400" s="91"/>
      <c r="I1400" s="91"/>
      <c r="J1400" s="92"/>
      <c r="K1400" s="92"/>
      <c r="L1400" s="93"/>
    </row>
    <row r="1401" spans="2:12" x14ac:dyDescent="0.25">
      <c r="B1401" s="90" t="str">
        <f>IF(C1401="","",+COUNTA($C$7:C1401))</f>
        <v/>
      </c>
      <c r="C1401" s="94"/>
      <c r="D1401" s="94"/>
      <c r="E1401" s="94"/>
      <c r="F1401" s="94"/>
      <c r="G1401" s="91"/>
      <c r="H1401" s="91"/>
      <c r="I1401" s="91"/>
      <c r="J1401" s="92"/>
      <c r="K1401" s="92"/>
      <c r="L1401" s="93"/>
    </row>
    <row r="1402" spans="2:12" x14ac:dyDescent="0.25">
      <c r="B1402" s="90" t="str">
        <f>IF(C1402="","",+COUNTA($C$7:C1402))</f>
        <v/>
      </c>
      <c r="C1402" s="94"/>
      <c r="D1402" s="94"/>
      <c r="E1402" s="94"/>
      <c r="F1402" s="94"/>
      <c r="G1402" s="91"/>
      <c r="H1402" s="91"/>
      <c r="I1402" s="91"/>
      <c r="J1402" s="92"/>
      <c r="K1402" s="92"/>
      <c r="L1402" s="93"/>
    </row>
    <row r="1403" spans="2:12" x14ac:dyDescent="0.25">
      <c r="B1403" s="90" t="str">
        <f>IF(C1403="","",+COUNTA($C$7:C1403))</f>
        <v/>
      </c>
      <c r="C1403" s="94"/>
      <c r="D1403" s="94"/>
      <c r="E1403" s="94"/>
      <c r="F1403" s="94"/>
      <c r="G1403" s="91"/>
      <c r="H1403" s="91"/>
      <c r="I1403" s="91"/>
      <c r="J1403" s="92"/>
      <c r="K1403" s="92"/>
      <c r="L1403" s="93"/>
    </row>
    <row r="1404" spans="2:12" x14ac:dyDescent="0.25">
      <c r="B1404" s="90" t="str">
        <f>IF(C1404="","",+COUNTA($C$7:C1404))</f>
        <v/>
      </c>
      <c r="C1404" s="94"/>
      <c r="D1404" s="94"/>
      <c r="E1404" s="94"/>
      <c r="F1404" s="94"/>
      <c r="G1404" s="91"/>
      <c r="H1404" s="91"/>
      <c r="I1404" s="91"/>
      <c r="J1404" s="92"/>
      <c r="K1404" s="92"/>
      <c r="L1404" s="93"/>
    </row>
    <row r="1405" spans="2:12" x14ac:dyDescent="0.25">
      <c r="B1405" s="90" t="str">
        <f>IF(C1405="","",+COUNTA($C$7:C1405))</f>
        <v/>
      </c>
      <c r="C1405" s="94"/>
      <c r="D1405" s="94"/>
      <c r="E1405" s="94"/>
      <c r="F1405" s="94"/>
      <c r="G1405" s="91"/>
      <c r="H1405" s="91"/>
      <c r="I1405" s="91"/>
      <c r="J1405" s="92"/>
      <c r="K1405" s="92"/>
      <c r="L1405" s="93"/>
    </row>
    <row r="1406" spans="2:12" x14ac:dyDescent="0.25">
      <c r="B1406" s="90" t="str">
        <f>IF(C1406="","",+COUNTA($C$7:C1406))</f>
        <v/>
      </c>
      <c r="C1406" s="94"/>
      <c r="D1406" s="94"/>
      <c r="E1406" s="94"/>
      <c r="F1406" s="94"/>
      <c r="G1406" s="91"/>
      <c r="H1406" s="91"/>
      <c r="I1406" s="91"/>
      <c r="J1406" s="92"/>
      <c r="K1406" s="92"/>
      <c r="L1406" s="93"/>
    </row>
    <row r="1407" spans="2:12" x14ac:dyDescent="0.25">
      <c r="B1407" s="90" t="str">
        <f>IF(C1407="","",+COUNTA($C$7:C1407))</f>
        <v/>
      </c>
      <c r="C1407" s="94"/>
      <c r="D1407" s="94"/>
      <c r="E1407" s="94"/>
      <c r="F1407" s="94"/>
      <c r="G1407" s="91"/>
      <c r="H1407" s="91"/>
      <c r="I1407" s="91"/>
      <c r="J1407" s="92"/>
      <c r="K1407" s="92"/>
      <c r="L1407" s="93"/>
    </row>
    <row r="1408" spans="2:12" x14ac:dyDescent="0.25">
      <c r="B1408" s="90" t="str">
        <f>IF(C1408="","",+COUNTA($C$7:C1408))</f>
        <v/>
      </c>
      <c r="C1408" s="94"/>
      <c r="D1408" s="94"/>
      <c r="E1408" s="94"/>
      <c r="F1408" s="94"/>
      <c r="G1408" s="91"/>
      <c r="H1408" s="91"/>
      <c r="I1408" s="91"/>
      <c r="J1408" s="92"/>
      <c r="K1408" s="92"/>
      <c r="L1408" s="93"/>
    </row>
    <row r="1409" spans="2:12" x14ac:dyDescent="0.25">
      <c r="B1409" s="90" t="str">
        <f>IF(C1409="","",+COUNTA($C$7:C1409))</f>
        <v/>
      </c>
      <c r="C1409" s="94"/>
      <c r="D1409" s="94"/>
      <c r="E1409" s="94"/>
      <c r="F1409" s="94"/>
      <c r="G1409" s="91"/>
      <c r="H1409" s="91"/>
      <c r="I1409" s="91"/>
      <c r="J1409" s="92"/>
      <c r="K1409" s="92"/>
      <c r="L1409" s="93"/>
    </row>
    <row r="1410" spans="2:12" x14ac:dyDescent="0.25">
      <c r="B1410" s="90" t="str">
        <f>IF(C1410="","",+COUNTA($C$7:C1410))</f>
        <v/>
      </c>
      <c r="C1410" s="94"/>
      <c r="D1410" s="94"/>
      <c r="E1410" s="94"/>
      <c r="F1410" s="94"/>
      <c r="G1410" s="91"/>
      <c r="H1410" s="91"/>
      <c r="I1410" s="91"/>
      <c r="J1410" s="92"/>
      <c r="K1410" s="92"/>
      <c r="L1410" s="93"/>
    </row>
    <row r="1411" spans="2:12" x14ac:dyDescent="0.25">
      <c r="B1411" s="90" t="str">
        <f>IF(C1411="","",+COUNTA($C$7:C1411))</f>
        <v/>
      </c>
      <c r="C1411" s="94"/>
      <c r="D1411" s="94"/>
      <c r="E1411" s="94"/>
      <c r="F1411" s="94"/>
      <c r="G1411" s="91"/>
      <c r="H1411" s="91"/>
      <c r="I1411" s="91"/>
      <c r="J1411" s="92"/>
      <c r="K1411" s="92"/>
      <c r="L1411" s="93"/>
    </row>
    <row r="1412" spans="2:12" x14ac:dyDescent="0.25">
      <c r="B1412" s="90" t="str">
        <f>IF(C1412="","",+COUNTA($C$7:C1412))</f>
        <v/>
      </c>
      <c r="C1412" s="94"/>
      <c r="D1412" s="94"/>
      <c r="E1412" s="94"/>
      <c r="F1412" s="94"/>
      <c r="G1412" s="91"/>
      <c r="H1412" s="91"/>
      <c r="I1412" s="91"/>
      <c r="J1412" s="92"/>
      <c r="K1412" s="92"/>
      <c r="L1412" s="93"/>
    </row>
    <row r="1413" spans="2:12" x14ac:dyDescent="0.25">
      <c r="B1413" s="90" t="str">
        <f>IF(C1413="","",+COUNTA($C$7:C1413))</f>
        <v/>
      </c>
      <c r="C1413" s="94"/>
      <c r="D1413" s="94"/>
      <c r="E1413" s="94"/>
      <c r="F1413" s="94"/>
      <c r="G1413" s="91"/>
      <c r="H1413" s="91"/>
      <c r="I1413" s="91"/>
      <c r="J1413" s="92"/>
      <c r="K1413" s="92"/>
      <c r="L1413" s="93"/>
    </row>
    <row r="1414" spans="2:12" x14ac:dyDescent="0.25">
      <c r="B1414" s="90" t="str">
        <f>IF(C1414="","",+COUNTA($C$7:C1414))</f>
        <v/>
      </c>
      <c r="C1414" s="94"/>
      <c r="D1414" s="94"/>
      <c r="E1414" s="94"/>
      <c r="F1414" s="94"/>
      <c r="G1414" s="91"/>
      <c r="H1414" s="91"/>
      <c r="I1414" s="91"/>
      <c r="J1414" s="92"/>
      <c r="K1414" s="92"/>
      <c r="L1414" s="93"/>
    </row>
    <row r="1415" spans="2:12" x14ac:dyDescent="0.25">
      <c r="B1415" s="90" t="str">
        <f>IF(C1415="","",+COUNTA($C$7:C1415))</f>
        <v/>
      </c>
      <c r="C1415" s="94"/>
      <c r="D1415" s="94"/>
      <c r="E1415" s="94"/>
      <c r="F1415" s="94"/>
      <c r="G1415" s="91"/>
      <c r="H1415" s="91"/>
      <c r="I1415" s="91"/>
      <c r="J1415" s="92"/>
      <c r="K1415" s="92"/>
      <c r="L1415" s="93"/>
    </row>
    <row r="1416" spans="2:12" x14ac:dyDescent="0.25">
      <c r="B1416" s="90" t="str">
        <f>IF(C1416="","",+COUNTA($C$7:C1416))</f>
        <v/>
      </c>
      <c r="C1416" s="94"/>
      <c r="D1416" s="94"/>
      <c r="E1416" s="94"/>
      <c r="F1416" s="94"/>
      <c r="G1416" s="91"/>
      <c r="H1416" s="91"/>
      <c r="I1416" s="91"/>
      <c r="J1416" s="92"/>
      <c r="K1416" s="92"/>
      <c r="L1416" s="93"/>
    </row>
    <row r="1417" spans="2:12" x14ac:dyDescent="0.25">
      <c r="B1417" s="90" t="str">
        <f>IF(C1417="","",+COUNTA($C$7:C1417))</f>
        <v/>
      </c>
      <c r="C1417" s="94"/>
      <c r="D1417" s="94"/>
      <c r="E1417" s="94"/>
      <c r="F1417" s="94"/>
      <c r="G1417" s="91"/>
      <c r="H1417" s="91"/>
      <c r="I1417" s="91"/>
      <c r="J1417" s="92"/>
      <c r="K1417" s="92"/>
      <c r="L1417" s="93"/>
    </row>
    <row r="1418" spans="2:12" x14ac:dyDescent="0.25">
      <c r="B1418" s="90" t="str">
        <f>IF(C1418="","",+COUNTA($C$7:C1418))</f>
        <v/>
      </c>
      <c r="C1418" s="94"/>
      <c r="D1418" s="94"/>
      <c r="E1418" s="94"/>
      <c r="F1418" s="94"/>
      <c r="G1418" s="91"/>
      <c r="H1418" s="91"/>
      <c r="I1418" s="91"/>
      <c r="J1418" s="92"/>
      <c r="K1418" s="92"/>
      <c r="L1418" s="93"/>
    </row>
    <row r="1419" spans="2:12" x14ac:dyDescent="0.25">
      <c r="B1419" s="90" t="str">
        <f>IF(C1419="","",+COUNTA($C$7:C1419))</f>
        <v/>
      </c>
      <c r="C1419" s="94"/>
      <c r="D1419" s="94"/>
      <c r="E1419" s="94"/>
      <c r="F1419" s="94"/>
      <c r="G1419" s="91"/>
      <c r="H1419" s="91"/>
      <c r="I1419" s="91"/>
      <c r="J1419" s="92"/>
      <c r="K1419" s="92"/>
      <c r="L1419" s="93"/>
    </row>
    <row r="1420" spans="2:12" x14ac:dyDescent="0.25">
      <c r="B1420" s="90" t="str">
        <f>IF(C1420="","",+COUNTA($C$7:C1420))</f>
        <v/>
      </c>
      <c r="C1420" s="94"/>
      <c r="D1420" s="94"/>
      <c r="E1420" s="94"/>
      <c r="F1420" s="94"/>
      <c r="G1420" s="91"/>
      <c r="H1420" s="91"/>
      <c r="I1420" s="91"/>
      <c r="J1420" s="92"/>
      <c r="K1420" s="92"/>
      <c r="L1420" s="93"/>
    </row>
    <row r="1421" spans="2:12" x14ac:dyDescent="0.25">
      <c r="B1421" s="90" t="str">
        <f>IF(C1421="","",+COUNTA($C$7:C1421))</f>
        <v/>
      </c>
      <c r="C1421" s="94"/>
      <c r="D1421" s="94"/>
      <c r="E1421" s="94"/>
      <c r="F1421" s="94"/>
      <c r="G1421" s="91"/>
      <c r="H1421" s="91"/>
      <c r="I1421" s="91"/>
      <c r="J1421" s="92"/>
      <c r="K1421" s="92"/>
      <c r="L1421" s="93"/>
    </row>
    <row r="1422" spans="2:12" x14ac:dyDescent="0.25">
      <c r="B1422" s="90" t="str">
        <f>IF(C1422="","",+COUNTA($C$7:C1422))</f>
        <v/>
      </c>
      <c r="C1422" s="94"/>
      <c r="D1422" s="94"/>
      <c r="E1422" s="94"/>
      <c r="F1422" s="94"/>
      <c r="G1422" s="91"/>
      <c r="H1422" s="91"/>
      <c r="I1422" s="91"/>
      <c r="J1422" s="92"/>
      <c r="K1422" s="92"/>
      <c r="L1422" s="93"/>
    </row>
    <row r="1423" spans="2:12" x14ac:dyDescent="0.25">
      <c r="B1423" s="90" t="str">
        <f>IF(C1423="","",+COUNTA($C$7:C1423))</f>
        <v/>
      </c>
      <c r="C1423" s="94"/>
      <c r="D1423" s="94"/>
      <c r="E1423" s="94"/>
      <c r="F1423" s="94"/>
      <c r="G1423" s="91"/>
      <c r="H1423" s="91"/>
      <c r="I1423" s="91"/>
      <c r="J1423" s="92"/>
      <c r="K1423" s="92"/>
      <c r="L1423" s="93"/>
    </row>
    <row r="1424" spans="2:12" x14ac:dyDescent="0.25">
      <c r="B1424" s="90" t="str">
        <f>IF(C1424="","",+COUNTA($C$7:C1424))</f>
        <v/>
      </c>
      <c r="C1424" s="94"/>
      <c r="D1424" s="94"/>
      <c r="E1424" s="94"/>
      <c r="F1424" s="94"/>
      <c r="G1424" s="91"/>
      <c r="H1424" s="91"/>
      <c r="I1424" s="91"/>
      <c r="J1424" s="92"/>
      <c r="K1424" s="92"/>
      <c r="L1424" s="93"/>
    </row>
    <row r="1425" spans="2:12" x14ac:dyDescent="0.25">
      <c r="B1425" s="90" t="str">
        <f>IF(C1425="","",+COUNTA($C$7:C1425))</f>
        <v/>
      </c>
      <c r="C1425" s="94"/>
      <c r="D1425" s="94"/>
      <c r="E1425" s="94"/>
      <c r="F1425" s="94"/>
      <c r="G1425" s="91"/>
      <c r="H1425" s="91"/>
      <c r="I1425" s="91"/>
      <c r="J1425" s="92"/>
      <c r="K1425" s="92"/>
      <c r="L1425" s="93"/>
    </row>
    <row r="1426" spans="2:12" x14ac:dyDescent="0.25">
      <c r="B1426" s="90" t="str">
        <f>IF(C1426="","",+COUNTA($C$7:C1426))</f>
        <v/>
      </c>
      <c r="C1426" s="94"/>
      <c r="D1426" s="94"/>
      <c r="E1426" s="94"/>
      <c r="F1426" s="94"/>
      <c r="G1426" s="91"/>
      <c r="H1426" s="91"/>
      <c r="I1426" s="91"/>
      <c r="J1426" s="92"/>
      <c r="K1426" s="92"/>
      <c r="L1426" s="93"/>
    </row>
    <row r="1427" spans="2:12" x14ac:dyDescent="0.25">
      <c r="B1427" s="90" t="str">
        <f>IF(C1427="","",+COUNTA($C$7:C1427))</f>
        <v/>
      </c>
      <c r="C1427" s="94"/>
      <c r="D1427" s="94"/>
      <c r="E1427" s="94"/>
      <c r="F1427" s="94"/>
      <c r="G1427" s="91"/>
      <c r="H1427" s="91"/>
      <c r="I1427" s="91"/>
      <c r="J1427" s="92"/>
      <c r="K1427" s="92"/>
      <c r="L1427" s="93"/>
    </row>
    <row r="1428" spans="2:12" x14ac:dyDescent="0.25">
      <c r="B1428" s="90" t="str">
        <f>IF(C1428="","",+COUNTA($C$7:C1428))</f>
        <v/>
      </c>
      <c r="C1428" s="94"/>
      <c r="D1428" s="94"/>
      <c r="E1428" s="94"/>
      <c r="F1428" s="94"/>
      <c r="G1428" s="91"/>
      <c r="H1428" s="91"/>
      <c r="I1428" s="91"/>
      <c r="J1428" s="92"/>
      <c r="K1428" s="92"/>
      <c r="L1428" s="93"/>
    </row>
    <row r="1429" spans="2:12" x14ac:dyDescent="0.25">
      <c r="B1429" s="90" t="str">
        <f>IF(C1429="","",+COUNTA($C$7:C1429))</f>
        <v/>
      </c>
      <c r="C1429" s="94"/>
      <c r="D1429" s="94"/>
      <c r="E1429" s="94"/>
      <c r="F1429" s="94"/>
      <c r="G1429" s="91"/>
      <c r="H1429" s="91"/>
      <c r="I1429" s="91"/>
      <c r="J1429" s="92"/>
      <c r="K1429" s="92"/>
      <c r="L1429" s="93"/>
    </row>
    <row r="1430" spans="2:12" x14ac:dyDescent="0.25">
      <c r="B1430" s="90" t="str">
        <f>IF(C1430="","",+COUNTA($C$7:C1430))</f>
        <v/>
      </c>
      <c r="C1430" s="94"/>
      <c r="D1430" s="94"/>
      <c r="E1430" s="94"/>
      <c r="F1430" s="94"/>
      <c r="G1430" s="91"/>
      <c r="H1430" s="91"/>
      <c r="I1430" s="91"/>
      <c r="J1430" s="92"/>
      <c r="K1430" s="92"/>
      <c r="L1430" s="93"/>
    </row>
    <row r="1431" spans="2:12" x14ac:dyDescent="0.25">
      <c r="B1431" s="90" t="str">
        <f>IF(C1431="","",+COUNTA($C$7:C1431))</f>
        <v/>
      </c>
      <c r="C1431" s="94"/>
      <c r="D1431" s="94"/>
      <c r="E1431" s="94"/>
      <c r="F1431" s="94"/>
      <c r="G1431" s="91"/>
      <c r="H1431" s="91"/>
      <c r="I1431" s="91"/>
      <c r="J1431" s="92"/>
      <c r="K1431" s="92"/>
      <c r="L1431" s="93"/>
    </row>
    <row r="1432" spans="2:12" x14ac:dyDescent="0.25">
      <c r="B1432" s="90" t="str">
        <f>IF(C1432="","",+COUNTA($C$7:C1432))</f>
        <v/>
      </c>
      <c r="C1432" s="94"/>
      <c r="D1432" s="94"/>
      <c r="E1432" s="94"/>
      <c r="F1432" s="94"/>
      <c r="G1432" s="91"/>
      <c r="H1432" s="91"/>
      <c r="I1432" s="91"/>
      <c r="J1432" s="92"/>
      <c r="K1432" s="92"/>
      <c r="L1432" s="93"/>
    </row>
    <row r="1433" spans="2:12" x14ac:dyDescent="0.25">
      <c r="B1433" s="90" t="str">
        <f>IF(C1433="","",+COUNTA($C$7:C1433))</f>
        <v/>
      </c>
      <c r="C1433" s="94"/>
      <c r="D1433" s="94"/>
      <c r="E1433" s="94"/>
      <c r="F1433" s="94"/>
      <c r="G1433" s="91"/>
      <c r="H1433" s="91"/>
      <c r="I1433" s="91"/>
      <c r="J1433" s="92"/>
      <c r="K1433" s="92"/>
      <c r="L1433" s="93"/>
    </row>
    <row r="1434" spans="2:12" x14ac:dyDescent="0.25">
      <c r="B1434" s="90" t="str">
        <f>IF(C1434="","",+COUNTA($C$7:C1434))</f>
        <v/>
      </c>
      <c r="C1434" s="94"/>
      <c r="D1434" s="94"/>
      <c r="E1434" s="94"/>
      <c r="F1434" s="94"/>
      <c r="G1434" s="91"/>
      <c r="H1434" s="91"/>
      <c r="I1434" s="91"/>
      <c r="J1434" s="92"/>
      <c r="K1434" s="92"/>
      <c r="L1434" s="93"/>
    </row>
    <row r="1435" spans="2:12" x14ac:dyDescent="0.25">
      <c r="B1435" s="90" t="str">
        <f>IF(C1435="","",+COUNTA($C$7:C1435))</f>
        <v/>
      </c>
      <c r="C1435" s="94"/>
      <c r="D1435" s="94"/>
      <c r="E1435" s="94"/>
      <c r="F1435" s="94"/>
      <c r="G1435" s="91"/>
      <c r="H1435" s="91"/>
      <c r="I1435" s="91"/>
      <c r="J1435" s="92"/>
      <c r="K1435" s="92"/>
      <c r="L1435" s="93"/>
    </row>
    <row r="1436" spans="2:12" x14ac:dyDescent="0.25">
      <c r="B1436" s="90" t="str">
        <f>IF(C1436="","",+COUNTA($C$7:C1436))</f>
        <v/>
      </c>
      <c r="C1436" s="94"/>
      <c r="D1436" s="94"/>
      <c r="E1436" s="94"/>
      <c r="F1436" s="94"/>
      <c r="G1436" s="91"/>
      <c r="H1436" s="91"/>
      <c r="I1436" s="91"/>
      <c r="J1436" s="92"/>
      <c r="K1436" s="92"/>
      <c r="L1436" s="93"/>
    </row>
    <row r="1437" spans="2:12" x14ac:dyDescent="0.25">
      <c r="B1437" s="90" t="str">
        <f>IF(C1437="","",+COUNTA($C$7:C1437))</f>
        <v/>
      </c>
      <c r="C1437" s="94"/>
      <c r="D1437" s="94"/>
      <c r="E1437" s="94"/>
      <c r="F1437" s="94"/>
      <c r="G1437" s="91"/>
      <c r="H1437" s="91"/>
      <c r="I1437" s="91"/>
      <c r="J1437" s="92"/>
      <c r="K1437" s="92"/>
      <c r="L1437" s="93"/>
    </row>
    <row r="1438" spans="2:12" x14ac:dyDescent="0.25">
      <c r="B1438" s="90" t="str">
        <f>IF(C1438="","",+COUNTA($C$7:C1438))</f>
        <v/>
      </c>
      <c r="C1438" s="94"/>
      <c r="D1438" s="94"/>
      <c r="E1438" s="94"/>
      <c r="F1438" s="94"/>
      <c r="G1438" s="91"/>
      <c r="H1438" s="91"/>
      <c r="I1438" s="91"/>
      <c r="J1438" s="92"/>
      <c r="K1438" s="92"/>
      <c r="L1438" s="93"/>
    </row>
    <row r="1439" spans="2:12" x14ac:dyDescent="0.25">
      <c r="B1439" s="90" t="str">
        <f>IF(C1439="","",+COUNTA($C$7:C1439))</f>
        <v/>
      </c>
      <c r="C1439" s="94"/>
      <c r="D1439" s="94"/>
      <c r="E1439" s="94"/>
      <c r="F1439" s="94"/>
      <c r="G1439" s="91"/>
      <c r="H1439" s="91"/>
      <c r="I1439" s="91"/>
      <c r="J1439" s="92"/>
      <c r="K1439" s="92"/>
      <c r="L1439" s="93"/>
    </row>
    <row r="1440" spans="2:12" x14ac:dyDescent="0.25">
      <c r="B1440" s="90" t="str">
        <f>IF(C1440="","",+COUNTA($C$7:C1440))</f>
        <v/>
      </c>
      <c r="C1440" s="94"/>
      <c r="D1440" s="94"/>
      <c r="E1440" s="94"/>
      <c r="F1440" s="94"/>
      <c r="G1440" s="91"/>
      <c r="H1440" s="91"/>
      <c r="I1440" s="91"/>
      <c r="J1440" s="92"/>
      <c r="K1440" s="92"/>
      <c r="L1440" s="93"/>
    </row>
    <row r="1441" spans="2:12" x14ac:dyDescent="0.25">
      <c r="B1441" s="90" t="str">
        <f>IF(C1441="","",+COUNTA($C$7:C1441))</f>
        <v/>
      </c>
      <c r="C1441" s="94"/>
      <c r="D1441" s="94"/>
      <c r="E1441" s="94"/>
      <c r="F1441" s="94"/>
      <c r="G1441" s="91"/>
      <c r="H1441" s="91"/>
      <c r="I1441" s="91"/>
      <c r="J1441" s="92"/>
      <c r="K1441" s="92"/>
      <c r="L1441" s="93"/>
    </row>
    <row r="1442" spans="2:12" x14ac:dyDescent="0.25">
      <c r="B1442" s="90" t="str">
        <f>IF(C1442="","",+COUNTA($C$7:C1442))</f>
        <v/>
      </c>
      <c r="C1442" s="94"/>
      <c r="D1442" s="94"/>
      <c r="E1442" s="94"/>
      <c r="F1442" s="94"/>
      <c r="G1442" s="91"/>
      <c r="H1442" s="91"/>
      <c r="I1442" s="91"/>
      <c r="J1442" s="92"/>
      <c r="K1442" s="92"/>
      <c r="L1442" s="93"/>
    </row>
    <row r="1443" spans="2:12" x14ac:dyDescent="0.25">
      <c r="B1443" s="90" t="str">
        <f>IF(C1443="","",+COUNTA($C$7:C1443))</f>
        <v/>
      </c>
      <c r="C1443" s="94"/>
      <c r="D1443" s="94"/>
      <c r="E1443" s="94"/>
      <c r="F1443" s="94"/>
      <c r="G1443" s="91"/>
      <c r="H1443" s="91"/>
      <c r="I1443" s="91"/>
      <c r="J1443" s="92"/>
      <c r="K1443" s="92"/>
      <c r="L1443" s="93"/>
    </row>
    <row r="1444" spans="2:12" x14ac:dyDescent="0.25">
      <c r="B1444" s="90" t="str">
        <f>IF(C1444="","",+COUNTA($C$7:C1444))</f>
        <v/>
      </c>
      <c r="C1444" s="94"/>
      <c r="D1444" s="94"/>
      <c r="E1444" s="94"/>
      <c r="F1444" s="94"/>
      <c r="G1444" s="91"/>
      <c r="H1444" s="91"/>
      <c r="I1444" s="91"/>
      <c r="J1444" s="92"/>
      <c r="K1444" s="92"/>
      <c r="L1444" s="93"/>
    </row>
    <row r="1445" spans="2:12" x14ac:dyDescent="0.25">
      <c r="B1445" s="90" t="str">
        <f>IF(C1445="","",+COUNTA($C$7:C1445))</f>
        <v/>
      </c>
      <c r="C1445" s="94"/>
      <c r="D1445" s="94"/>
      <c r="E1445" s="94"/>
      <c r="F1445" s="94"/>
      <c r="G1445" s="91"/>
      <c r="H1445" s="91"/>
      <c r="I1445" s="91"/>
      <c r="J1445" s="92"/>
      <c r="K1445" s="92"/>
      <c r="L1445" s="93"/>
    </row>
    <row r="1446" spans="2:12" x14ac:dyDescent="0.25">
      <c r="B1446" s="90" t="str">
        <f>IF(C1446="","",+COUNTA($C$7:C1446))</f>
        <v/>
      </c>
      <c r="C1446" s="94"/>
      <c r="D1446" s="94"/>
      <c r="E1446" s="94"/>
      <c r="F1446" s="94"/>
      <c r="G1446" s="91"/>
      <c r="H1446" s="91"/>
      <c r="I1446" s="91"/>
      <c r="J1446" s="92"/>
      <c r="K1446" s="92"/>
      <c r="L1446" s="93"/>
    </row>
    <row r="1447" spans="2:12" x14ac:dyDescent="0.25">
      <c r="B1447" s="90" t="str">
        <f>IF(C1447="","",+COUNTA($C$7:C1447))</f>
        <v/>
      </c>
      <c r="C1447" s="94"/>
      <c r="D1447" s="94"/>
      <c r="E1447" s="94"/>
      <c r="F1447" s="94"/>
      <c r="G1447" s="91"/>
      <c r="H1447" s="91"/>
      <c r="I1447" s="91"/>
      <c r="J1447" s="92"/>
      <c r="K1447" s="92"/>
      <c r="L1447" s="93"/>
    </row>
    <row r="1448" spans="2:12" x14ac:dyDescent="0.25">
      <c r="B1448" s="90" t="str">
        <f>IF(C1448="","",+COUNTA($C$7:C1448))</f>
        <v/>
      </c>
      <c r="C1448" s="94"/>
      <c r="D1448" s="94"/>
      <c r="E1448" s="94"/>
      <c r="F1448" s="94"/>
      <c r="G1448" s="91"/>
      <c r="H1448" s="91"/>
      <c r="I1448" s="91"/>
      <c r="J1448" s="92"/>
      <c r="K1448" s="92"/>
      <c r="L1448" s="93"/>
    </row>
    <row r="1449" spans="2:12" x14ac:dyDescent="0.25">
      <c r="B1449" s="90" t="str">
        <f>IF(C1449="","",+COUNTA($C$7:C1449))</f>
        <v/>
      </c>
      <c r="C1449" s="94"/>
      <c r="D1449" s="94"/>
      <c r="E1449" s="94"/>
      <c r="F1449" s="94"/>
      <c r="G1449" s="91"/>
      <c r="H1449" s="91"/>
      <c r="I1449" s="91"/>
      <c r="J1449" s="92"/>
      <c r="K1449" s="92"/>
      <c r="L1449" s="93"/>
    </row>
    <row r="1450" spans="2:12" x14ac:dyDescent="0.25">
      <c r="B1450" s="90" t="str">
        <f>IF(C1450="","",+COUNTA($C$7:C1450))</f>
        <v/>
      </c>
      <c r="C1450" s="94"/>
      <c r="D1450" s="94"/>
      <c r="E1450" s="94"/>
      <c r="F1450" s="94"/>
      <c r="G1450" s="91"/>
      <c r="H1450" s="91"/>
      <c r="I1450" s="91"/>
      <c r="J1450" s="92"/>
      <c r="K1450" s="92"/>
      <c r="L1450" s="93"/>
    </row>
    <row r="1451" spans="2:12" x14ac:dyDescent="0.25">
      <c r="B1451" s="90" t="str">
        <f>IF(C1451="","",+COUNTA($C$7:C1451))</f>
        <v/>
      </c>
      <c r="C1451" s="94"/>
      <c r="D1451" s="94"/>
      <c r="E1451" s="94"/>
      <c r="F1451" s="94"/>
      <c r="G1451" s="91"/>
      <c r="H1451" s="91"/>
      <c r="I1451" s="91"/>
      <c r="J1451" s="92"/>
      <c r="K1451" s="92"/>
      <c r="L1451" s="93"/>
    </row>
    <row r="1452" spans="2:12" x14ac:dyDescent="0.25">
      <c r="B1452" s="90" t="str">
        <f>IF(C1452="","",+COUNTA($C$7:C1452))</f>
        <v/>
      </c>
      <c r="C1452" s="94"/>
      <c r="D1452" s="94"/>
      <c r="E1452" s="94"/>
      <c r="F1452" s="94"/>
      <c r="G1452" s="91"/>
      <c r="H1452" s="91"/>
      <c r="I1452" s="91"/>
      <c r="J1452" s="92"/>
      <c r="K1452" s="92"/>
      <c r="L1452" s="93"/>
    </row>
    <row r="1453" spans="2:12" x14ac:dyDescent="0.25">
      <c r="B1453" s="90" t="str">
        <f>IF(C1453="","",+COUNTA($C$7:C1453))</f>
        <v/>
      </c>
      <c r="C1453" s="94"/>
      <c r="D1453" s="94"/>
      <c r="E1453" s="94"/>
      <c r="F1453" s="94"/>
      <c r="G1453" s="91"/>
      <c r="H1453" s="91"/>
      <c r="I1453" s="91"/>
      <c r="J1453" s="92"/>
      <c r="K1453" s="92"/>
      <c r="L1453" s="93"/>
    </row>
    <row r="1454" spans="2:12" x14ac:dyDescent="0.25">
      <c r="B1454" s="90" t="str">
        <f>IF(C1454="","",+COUNTA($C$7:C1454))</f>
        <v/>
      </c>
      <c r="C1454" s="94"/>
      <c r="D1454" s="94"/>
      <c r="E1454" s="94"/>
      <c r="F1454" s="94"/>
      <c r="G1454" s="91"/>
      <c r="H1454" s="91"/>
      <c r="I1454" s="91"/>
      <c r="J1454" s="92"/>
      <c r="K1454" s="92"/>
      <c r="L1454" s="93"/>
    </row>
    <row r="1455" spans="2:12" x14ac:dyDescent="0.25">
      <c r="B1455" s="90" t="str">
        <f>IF(C1455="","",+COUNTA($C$7:C1455))</f>
        <v/>
      </c>
      <c r="C1455" s="94"/>
      <c r="D1455" s="94"/>
      <c r="E1455" s="94"/>
      <c r="F1455" s="94"/>
      <c r="G1455" s="91"/>
      <c r="H1455" s="91"/>
      <c r="I1455" s="91"/>
      <c r="J1455" s="92"/>
      <c r="K1455" s="92"/>
      <c r="L1455" s="93"/>
    </row>
    <row r="1456" spans="2:12" x14ac:dyDescent="0.25">
      <c r="B1456" s="90" t="str">
        <f>IF(C1456="","",+COUNTA($C$7:C1456))</f>
        <v/>
      </c>
      <c r="C1456" s="94"/>
      <c r="D1456" s="94"/>
      <c r="E1456" s="94"/>
      <c r="F1456" s="94"/>
      <c r="G1456" s="91"/>
      <c r="H1456" s="91"/>
      <c r="I1456" s="91"/>
      <c r="J1456" s="92"/>
      <c r="K1456" s="92"/>
      <c r="L1456" s="93"/>
    </row>
    <row r="1457" spans="2:12" x14ac:dyDescent="0.25">
      <c r="B1457" s="90" t="str">
        <f>IF(C1457="","",+COUNTA($C$7:C1457))</f>
        <v/>
      </c>
      <c r="C1457" s="94"/>
      <c r="D1457" s="94"/>
      <c r="E1457" s="94"/>
      <c r="F1457" s="94"/>
      <c r="G1457" s="91"/>
      <c r="H1457" s="91"/>
      <c r="I1457" s="91"/>
      <c r="J1457" s="92"/>
      <c r="K1457" s="92"/>
      <c r="L1457" s="93"/>
    </row>
    <row r="1458" spans="2:12" x14ac:dyDescent="0.25">
      <c r="B1458" s="90" t="str">
        <f>IF(C1458="","",+COUNTA($C$7:C1458))</f>
        <v/>
      </c>
      <c r="C1458" s="94"/>
      <c r="D1458" s="94"/>
      <c r="E1458" s="94"/>
      <c r="F1458" s="94"/>
      <c r="G1458" s="91"/>
      <c r="H1458" s="91"/>
      <c r="I1458" s="91"/>
      <c r="J1458" s="92"/>
      <c r="K1458" s="92"/>
      <c r="L1458" s="93"/>
    </row>
    <row r="1459" spans="2:12" x14ac:dyDescent="0.25">
      <c r="B1459" s="90" t="str">
        <f>IF(C1459="","",+COUNTA($C$7:C1459))</f>
        <v/>
      </c>
      <c r="C1459" s="94"/>
      <c r="D1459" s="94"/>
      <c r="E1459" s="94"/>
      <c r="F1459" s="94"/>
      <c r="G1459" s="91"/>
      <c r="H1459" s="91"/>
      <c r="I1459" s="91"/>
      <c r="J1459" s="92"/>
      <c r="K1459" s="92"/>
      <c r="L1459" s="93"/>
    </row>
    <row r="1460" spans="2:12" x14ac:dyDescent="0.25">
      <c r="B1460" s="90" t="str">
        <f>IF(C1460="","",+COUNTA($C$7:C1460))</f>
        <v/>
      </c>
      <c r="C1460" s="94"/>
      <c r="D1460" s="94"/>
      <c r="E1460" s="94"/>
      <c r="F1460" s="94"/>
      <c r="G1460" s="91"/>
      <c r="H1460" s="91"/>
      <c r="I1460" s="91"/>
      <c r="J1460" s="92"/>
      <c r="K1460" s="92"/>
      <c r="L1460" s="93"/>
    </row>
    <row r="1461" spans="2:12" x14ac:dyDescent="0.25">
      <c r="B1461" s="90" t="str">
        <f>IF(C1461="","",+COUNTA($C$7:C1461))</f>
        <v/>
      </c>
      <c r="C1461" s="94"/>
      <c r="D1461" s="94"/>
      <c r="E1461" s="94"/>
      <c r="F1461" s="94"/>
      <c r="G1461" s="91"/>
      <c r="H1461" s="91"/>
      <c r="I1461" s="91"/>
      <c r="J1461" s="92"/>
      <c r="K1461" s="92"/>
      <c r="L1461" s="93"/>
    </row>
    <row r="1462" spans="2:12" x14ac:dyDescent="0.25">
      <c r="B1462" s="90" t="str">
        <f>IF(C1462="","",+COUNTA($C$7:C1462))</f>
        <v/>
      </c>
      <c r="C1462" s="94"/>
      <c r="D1462" s="94"/>
      <c r="E1462" s="94"/>
      <c r="F1462" s="94"/>
      <c r="G1462" s="91"/>
      <c r="H1462" s="91"/>
      <c r="I1462" s="91"/>
      <c r="J1462" s="92"/>
      <c r="K1462" s="92"/>
      <c r="L1462" s="93"/>
    </row>
    <row r="1463" spans="2:12" x14ac:dyDescent="0.25">
      <c r="B1463" s="90" t="str">
        <f>IF(C1463="","",+COUNTA($C$7:C1463))</f>
        <v/>
      </c>
      <c r="C1463" s="94"/>
      <c r="D1463" s="94"/>
      <c r="E1463" s="94"/>
      <c r="F1463" s="94"/>
      <c r="G1463" s="91"/>
      <c r="H1463" s="91"/>
      <c r="I1463" s="91"/>
      <c r="J1463" s="92"/>
      <c r="K1463" s="92"/>
      <c r="L1463" s="93"/>
    </row>
    <row r="1464" spans="2:12" x14ac:dyDescent="0.25">
      <c r="B1464" s="90" t="str">
        <f>IF(C1464="","",+COUNTA($C$7:C1464))</f>
        <v/>
      </c>
      <c r="C1464" s="94"/>
      <c r="D1464" s="94"/>
      <c r="E1464" s="94"/>
      <c r="F1464" s="94"/>
      <c r="G1464" s="91"/>
      <c r="H1464" s="91"/>
      <c r="I1464" s="91"/>
      <c r="J1464" s="92"/>
      <c r="K1464" s="92"/>
      <c r="L1464" s="93"/>
    </row>
    <row r="1465" spans="2:12" x14ac:dyDescent="0.25">
      <c r="B1465" s="90" t="str">
        <f>IF(C1465="","",+COUNTA($C$7:C1465))</f>
        <v/>
      </c>
      <c r="C1465" s="94"/>
      <c r="D1465" s="94"/>
      <c r="E1465" s="94"/>
      <c r="F1465" s="94"/>
      <c r="G1465" s="91"/>
      <c r="H1465" s="91"/>
      <c r="I1465" s="91"/>
      <c r="J1465" s="92"/>
      <c r="K1465" s="92"/>
      <c r="L1465" s="93"/>
    </row>
    <row r="1466" spans="2:12" x14ac:dyDescent="0.25">
      <c r="B1466" s="90" t="str">
        <f>IF(C1466="","",+COUNTA($C$7:C1466))</f>
        <v/>
      </c>
      <c r="C1466" s="94"/>
      <c r="D1466" s="94"/>
      <c r="E1466" s="94"/>
      <c r="F1466" s="94"/>
      <c r="G1466" s="91"/>
      <c r="H1466" s="91"/>
      <c r="I1466" s="91"/>
      <c r="J1466" s="92"/>
      <c r="K1466" s="92"/>
      <c r="L1466" s="93"/>
    </row>
    <row r="1467" spans="2:12" x14ac:dyDescent="0.25">
      <c r="B1467" s="90" t="str">
        <f>IF(C1467="","",+COUNTA($C$7:C1467))</f>
        <v/>
      </c>
      <c r="C1467" s="94"/>
      <c r="D1467" s="94"/>
      <c r="E1467" s="94"/>
      <c r="F1467" s="94"/>
      <c r="G1467" s="91"/>
      <c r="H1467" s="91"/>
      <c r="I1467" s="91"/>
      <c r="J1467" s="92"/>
      <c r="K1467" s="92"/>
      <c r="L1467" s="93"/>
    </row>
    <row r="1468" spans="2:12" x14ac:dyDescent="0.25">
      <c r="B1468" s="90" t="str">
        <f>IF(C1468="","",+COUNTA($C$7:C1468))</f>
        <v/>
      </c>
      <c r="C1468" s="94"/>
      <c r="D1468" s="94"/>
      <c r="E1468" s="94"/>
      <c r="F1468" s="94"/>
      <c r="G1468" s="91"/>
      <c r="H1468" s="91"/>
      <c r="I1468" s="91"/>
      <c r="J1468" s="92"/>
      <c r="K1468" s="92"/>
      <c r="L1468" s="93"/>
    </row>
    <row r="1469" spans="2:12" x14ac:dyDescent="0.25">
      <c r="B1469" s="90" t="str">
        <f>IF(C1469="","",+COUNTA($C$7:C1469))</f>
        <v/>
      </c>
      <c r="C1469" s="94"/>
      <c r="D1469" s="94"/>
      <c r="E1469" s="94"/>
      <c r="F1469" s="94"/>
      <c r="G1469" s="91"/>
      <c r="H1469" s="91"/>
      <c r="I1469" s="91"/>
      <c r="J1469" s="92"/>
      <c r="K1469" s="92"/>
      <c r="L1469" s="93"/>
    </row>
    <row r="1470" spans="2:12" x14ac:dyDescent="0.25">
      <c r="B1470" s="90" t="str">
        <f>IF(C1470="","",+COUNTA($C$7:C1470))</f>
        <v/>
      </c>
      <c r="C1470" s="94"/>
      <c r="D1470" s="94"/>
      <c r="E1470" s="94"/>
      <c r="F1470" s="94"/>
      <c r="G1470" s="91"/>
      <c r="H1470" s="91"/>
      <c r="I1470" s="91"/>
      <c r="J1470" s="92"/>
      <c r="K1470" s="92"/>
      <c r="L1470" s="93"/>
    </row>
    <row r="1471" spans="2:12" x14ac:dyDescent="0.25">
      <c r="B1471" s="90" t="str">
        <f>IF(C1471="","",+COUNTA($C$7:C1471))</f>
        <v/>
      </c>
      <c r="C1471" s="94"/>
      <c r="D1471" s="94"/>
      <c r="E1471" s="94"/>
      <c r="F1471" s="94"/>
      <c r="G1471" s="91"/>
      <c r="H1471" s="91"/>
      <c r="I1471" s="91"/>
      <c r="J1471" s="92"/>
      <c r="K1471" s="92"/>
      <c r="L1471" s="93"/>
    </row>
    <row r="1472" spans="2:12" x14ac:dyDescent="0.25">
      <c r="B1472" s="90" t="str">
        <f>IF(C1472="","",+COUNTA($C$7:C1472))</f>
        <v/>
      </c>
      <c r="C1472" s="94"/>
      <c r="D1472" s="94"/>
      <c r="E1472" s="94"/>
      <c r="F1472" s="94"/>
      <c r="G1472" s="91"/>
      <c r="H1472" s="91"/>
      <c r="I1472" s="91"/>
      <c r="J1472" s="92"/>
      <c r="K1472" s="92"/>
      <c r="L1472" s="93"/>
    </row>
    <row r="1473" spans="2:12" x14ac:dyDescent="0.25">
      <c r="B1473" s="90" t="str">
        <f>IF(C1473="","",+COUNTA($C$7:C1473))</f>
        <v/>
      </c>
      <c r="C1473" s="94"/>
      <c r="D1473" s="94"/>
      <c r="E1473" s="94"/>
      <c r="F1473" s="94"/>
      <c r="G1473" s="91"/>
      <c r="H1473" s="91"/>
      <c r="I1473" s="91"/>
      <c r="J1473" s="92"/>
      <c r="K1473" s="92"/>
      <c r="L1473" s="93"/>
    </row>
    <row r="1474" spans="2:12" x14ac:dyDescent="0.25">
      <c r="B1474" s="90" t="str">
        <f>IF(C1474="","",+COUNTA($C$7:C1474))</f>
        <v/>
      </c>
      <c r="C1474" s="94"/>
      <c r="D1474" s="94"/>
      <c r="E1474" s="94"/>
      <c r="F1474" s="94"/>
      <c r="G1474" s="91"/>
      <c r="H1474" s="91"/>
      <c r="I1474" s="91"/>
      <c r="J1474" s="92"/>
      <c r="K1474" s="92"/>
      <c r="L1474" s="93"/>
    </row>
    <row r="1475" spans="2:12" x14ac:dyDescent="0.25">
      <c r="B1475" s="90" t="str">
        <f>IF(C1475="","",+COUNTA($C$7:C1475))</f>
        <v/>
      </c>
      <c r="C1475" s="94"/>
      <c r="D1475" s="94"/>
      <c r="E1475" s="94"/>
      <c r="F1475" s="94"/>
      <c r="G1475" s="91"/>
      <c r="H1475" s="91"/>
      <c r="I1475" s="91"/>
      <c r="J1475" s="92"/>
      <c r="K1475" s="92"/>
      <c r="L1475" s="93"/>
    </row>
    <row r="1476" spans="2:12" x14ac:dyDescent="0.25">
      <c r="B1476" s="90" t="str">
        <f>IF(C1476="","",+COUNTA($C$7:C1476))</f>
        <v/>
      </c>
      <c r="C1476" s="94"/>
      <c r="D1476" s="94"/>
      <c r="E1476" s="94"/>
      <c r="F1476" s="94"/>
      <c r="G1476" s="91"/>
      <c r="H1476" s="91"/>
      <c r="I1476" s="91"/>
      <c r="J1476" s="92"/>
      <c r="K1476" s="92"/>
      <c r="L1476" s="93"/>
    </row>
    <row r="1477" spans="2:12" x14ac:dyDescent="0.25">
      <c r="B1477" s="90" t="str">
        <f>IF(C1477="","",+COUNTA($C$7:C1477))</f>
        <v/>
      </c>
      <c r="C1477" s="94"/>
      <c r="D1477" s="94"/>
      <c r="E1477" s="94"/>
      <c r="F1477" s="94"/>
      <c r="G1477" s="91"/>
      <c r="H1477" s="91"/>
      <c r="I1477" s="91"/>
      <c r="J1477" s="92"/>
      <c r="K1477" s="92"/>
      <c r="L1477" s="93"/>
    </row>
    <row r="1478" spans="2:12" x14ac:dyDescent="0.25">
      <c r="B1478" s="90" t="str">
        <f>IF(C1478="","",+COUNTA($C$7:C1478))</f>
        <v/>
      </c>
      <c r="C1478" s="94"/>
      <c r="D1478" s="94"/>
      <c r="E1478" s="94"/>
      <c r="F1478" s="94"/>
      <c r="G1478" s="91"/>
      <c r="H1478" s="91"/>
      <c r="I1478" s="91"/>
      <c r="J1478" s="92"/>
      <c r="K1478" s="92"/>
      <c r="L1478" s="93"/>
    </row>
    <row r="1479" spans="2:12" x14ac:dyDescent="0.25">
      <c r="B1479" s="90" t="str">
        <f>IF(C1479="","",+COUNTA($C$7:C1479))</f>
        <v/>
      </c>
      <c r="C1479" s="94"/>
      <c r="D1479" s="94"/>
      <c r="E1479" s="94"/>
      <c r="F1479" s="94"/>
      <c r="G1479" s="91"/>
      <c r="H1479" s="91"/>
      <c r="I1479" s="91"/>
      <c r="J1479" s="92"/>
      <c r="K1479" s="92"/>
      <c r="L1479" s="93"/>
    </row>
    <row r="1480" spans="2:12" x14ac:dyDescent="0.25">
      <c r="B1480" s="90" t="str">
        <f>IF(C1480="","",+COUNTA($C$7:C1480))</f>
        <v/>
      </c>
      <c r="C1480" s="94"/>
      <c r="D1480" s="94"/>
      <c r="E1480" s="94"/>
      <c r="F1480" s="94"/>
      <c r="G1480" s="91"/>
      <c r="H1480" s="91"/>
      <c r="I1480" s="91"/>
      <c r="J1480" s="92"/>
      <c r="K1480" s="92"/>
      <c r="L1480" s="93"/>
    </row>
    <row r="1481" spans="2:12" x14ac:dyDescent="0.25">
      <c r="B1481" s="90" t="str">
        <f>IF(C1481="","",+COUNTA($C$7:C1481))</f>
        <v/>
      </c>
      <c r="C1481" s="94"/>
      <c r="D1481" s="94"/>
      <c r="E1481" s="94"/>
      <c r="F1481" s="94"/>
      <c r="G1481" s="91"/>
      <c r="H1481" s="91"/>
      <c r="I1481" s="91"/>
      <c r="J1481" s="92"/>
      <c r="K1481" s="92"/>
      <c r="L1481" s="93"/>
    </row>
    <row r="1482" spans="2:12" x14ac:dyDescent="0.25">
      <c r="B1482" s="90" t="str">
        <f>IF(C1482="","",+COUNTA($C$7:C1482))</f>
        <v/>
      </c>
      <c r="C1482" s="94"/>
      <c r="D1482" s="94"/>
      <c r="E1482" s="94"/>
      <c r="F1482" s="94"/>
      <c r="G1482" s="91"/>
      <c r="H1482" s="91"/>
      <c r="I1482" s="91"/>
      <c r="J1482" s="92"/>
      <c r="K1482" s="92"/>
      <c r="L1482" s="93"/>
    </row>
    <row r="1483" spans="2:12" x14ac:dyDescent="0.25">
      <c r="B1483" s="90" t="str">
        <f>IF(C1483="","",+COUNTA($C$7:C1483))</f>
        <v/>
      </c>
      <c r="C1483" s="94"/>
      <c r="D1483" s="94"/>
      <c r="E1483" s="94"/>
      <c r="F1483" s="94"/>
      <c r="G1483" s="91"/>
      <c r="H1483" s="91"/>
      <c r="I1483" s="91"/>
      <c r="J1483" s="92"/>
      <c r="K1483" s="92"/>
      <c r="L1483" s="93"/>
    </row>
    <row r="1484" spans="2:12" x14ac:dyDescent="0.25">
      <c r="B1484" s="90" t="str">
        <f>IF(C1484="","",+COUNTA($C$7:C1484))</f>
        <v/>
      </c>
      <c r="C1484" s="94"/>
      <c r="D1484" s="94"/>
      <c r="E1484" s="94"/>
      <c r="F1484" s="94"/>
      <c r="G1484" s="91"/>
      <c r="H1484" s="91"/>
      <c r="I1484" s="91"/>
      <c r="J1484" s="92"/>
      <c r="K1484" s="92"/>
      <c r="L1484" s="93"/>
    </row>
    <row r="1485" spans="2:12" x14ac:dyDescent="0.25">
      <c r="B1485" s="90" t="str">
        <f>IF(C1485="","",+COUNTA($C$7:C1485))</f>
        <v/>
      </c>
      <c r="C1485" s="94"/>
      <c r="D1485" s="94"/>
      <c r="E1485" s="94"/>
      <c r="F1485" s="94"/>
      <c r="G1485" s="91"/>
      <c r="H1485" s="91"/>
      <c r="I1485" s="91"/>
      <c r="J1485" s="92"/>
      <c r="K1485" s="92"/>
      <c r="L1485" s="93"/>
    </row>
    <row r="1486" spans="2:12" x14ac:dyDescent="0.25">
      <c r="B1486" s="90" t="str">
        <f>IF(C1486="","",+COUNTA($C$7:C1486))</f>
        <v/>
      </c>
      <c r="C1486" s="94"/>
      <c r="D1486" s="94"/>
      <c r="E1486" s="94"/>
      <c r="F1486" s="94"/>
      <c r="G1486" s="91"/>
      <c r="H1486" s="91"/>
      <c r="I1486" s="91"/>
      <c r="J1486" s="92"/>
      <c r="K1486" s="92"/>
      <c r="L1486" s="93"/>
    </row>
    <row r="1487" spans="2:12" x14ac:dyDescent="0.25">
      <c r="B1487" s="90" t="str">
        <f>IF(C1487="","",+COUNTA($C$7:C1487))</f>
        <v/>
      </c>
      <c r="C1487" s="94"/>
      <c r="D1487" s="94"/>
      <c r="E1487" s="94"/>
      <c r="F1487" s="94"/>
      <c r="G1487" s="91"/>
      <c r="H1487" s="91"/>
      <c r="I1487" s="91"/>
      <c r="J1487" s="92"/>
      <c r="K1487" s="92"/>
      <c r="L1487" s="93"/>
    </row>
    <row r="1488" spans="2:12" x14ac:dyDescent="0.25">
      <c r="B1488" s="90" t="str">
        <f>IF(C1488="","",+COUNTA($C$7:C1488))</f>
        <v/>
      </c>
      <c r="C1488" s="94"/>
      <c r="D1488" s="94"/>
      <c r="E1488" s="94"/>
      <c r="F1488" s="94"/>
      <c r="G1488" s="91"/>
      <c r="H1488" s="91"/>
      <c r="I1488" s="91"/>
      <c r="J1488" s="92"/>
      <c r="K1488" s="92"/>
      <c r="L1488" s="93"/>
    </row>
    <row r="1489" spans="2:12" x14ac:dyDescent="0.25">
      <c r="B1489" s="90" t="str">
        <f>IF(C1489="","",+COUNTA($C$7:C1489))</f>
        <v/>
      </c>
      <c r="C1489" s="94"/>
      <c r="D1489" s="94"/>
      <c r="E1489" s="94"/>
      <c r="F1489" s="94"/>
      <c r="G1489" s="91"/>
      <c r="H1489" s="91"/>
      <c r="I1489" s="91"/>
      <c r="J1489" s="92"/>
      <c r="K1489" s="92"/>
      <c r="L1489" s="93"/>
    </row>
    <row r="1490" spans="2:12" x14ac:dyDescent="0.25">
      <c r="B1490" s="90" t="str">
        <f>IF(C1490="","",+COUNTA($C$7:C1490))</f>
        <v/>
      </c>
      <c r="C1490" s="94"/>
      <c r="D1490" s="94"/>
      <c r="E1490" s="94"/>
      <c r="F1490" s="94"/>
      <c r="G1490" s="91"/>
      <c r="H1490" s="91"/>
      <c r="I1490" s="91"/>
      <c r="J1490" s="92"/>
      <c r="K1490" s="92"/>
      <c r="L1490" s="93"/>
    </row>
    <row r="1491" spans="2:12" x14ac:dyDescent="0.25">
      <c r="B1491" s="90" t="str">
        <f>IF(C1491="","",+COUNTA($C$7:C1491))</f>
        <v/>
      </c>
      <c r="C1491" s="94"/>
      <c r="D1491" s="94"/>
      <c r="E1491" s="94"/>
      <c r="F1491" s="94"/>
      <c r="G1491" s="91"/>
      <c r="H1491" s="91"/>
      <c r="I1491" s="91"/>
      <c r="J1491" s="92"/>
      <c r="K1491" s="92"/>
      <c r="L1491" s="93"/>
    </row>
    <row r="1492" spans="2:12" x14ac:dyDescent="0.25">
      <c r="B1492" s="90" t="str">
        <f>IF(C1492="","",+COUNTA($C$7:C1492))</f>
        <v/>
      </c>
      <c r="C1492" s="94"/>
      <c r="D1492" s="94"/>
      <c r="E1492" s="94"/>
      <c r="F1492" s="94"/>
      <c r="G1492" s="91"/>
      <c r="H1492" s="91"/>
      <c r="I1492" s="91"/>
      <c r="J1492" s="92"/>
      <c r="K1492" s="92"/>
      <c r="L1492" s="93"/>
    </row>
    <row r="1493" spans="2:12" x14ac:dyDescent="0.25">
      <c r="B1493" s="90" t="str">
        <f>IF(C1493="","",+COUNTA($C$7:C1493))</f>
        <v/>
      </c>
      <c r="C1493" s="94"/>
      <c r="D1493" s="94"/>
      <c r="E1493" s="94"/>
      <c r="F1493" s="94"/>
      <c r="G1493" s="91"/>
      <c r="H1493" s="91"/>
      <c r="I1493" s="91"/>
      <c r="J1493" s="92"/>
      <c r="K1493" s="92"/>
      <c r="L1493" s="93"/>
    </row>
    <row r="1494" spans="2:12" x14ac:dyDescent="0.25">
      <c r="B1494" s="90" t="str">
        <f>IF(C1494="","",+COUNTA($C$7:C1494))</f>
        <v/>
      </c>
      <c r="C1494" s="94"/>
      <c r="D1494" s="94"/>
      <c r="E1494" s="94"/>
      <c r="F1494" s="94"/>
      <c r="G1494" s="91"/>
      <c r="H1494" s="91"/>
      <c r="I1494" s="91"/>
      <c r="J1494" s="92"/>
      <c r="K1494" s="92"/>
      <c r="L1494" s="93"/>
    </row>
    <row r="1495" spans="2:12" x14ac:dyDescent="0.25">
      <c r="B1495" s="90" t="str">
        <f>IF(C1495="","",+COUNTA($C$7:C1495))</f>
        <v/>
      </c>
      <c r="C1495" s="94"/>
      <c r="D1495" s="94"/>
      <c r="E1495" s="94"/>
      <c r="F1495" s="94"/>
      <c r="G1495" s="91"/>
      <c r="H1495" s="91"/>
      <c r="I1495" s="91"/>
      <c r="J1495" s="92"/>
      <c r="K1495" s="92"/>
      <c r="L1495" s="93"/>
    </row>
    <row r="1496" spans="2:12" x14ac:dyDescent="0.25">
      <c r="B1496" s="90" t="str">
        <f>IF(C1496="","",+COUNTA($C$7:C1496))</f>
        <v/>
      </c>
      <c r="C1496" s="94"/>
      <c r="D1496" s="94"/>
      <c r="E1496" s="94"/>
      <c r="F1496" s="94"/>
      <c r="G1496" s="91"/>
      <c r="H1496" s="91"/>
      <c r="I1496" s="91"/>
      <c r="J1496" s="92"/>
      <c r="K1496" s="92"/>
      <c r="L1496" s="93"/>
    </row>
    <row r="1497" spans="2:12" x14ac:dyDescent="0.25">
      <c r="B1497" s="90" t="str">
        <f>IF(C1497="","",+COUNTA($C$7:C1497))</f>
        <v/>
      </c>
      <c r="C1497" s="94"/>
      <c r="D1497" s="94"/>
      <c r="E1497" s="94"/>
      <c r="F1497" s="94"/>
      <c r="G1497" s="91"/>
      <c r="H1497" s="91"/>
      <c r="I1497" s="91"/>
      <c r="J1497" s="92"/>
      <c r="K1497" s="92"/>
      <c r="L1497" s="93"/>
    </row>
    <row r="1498" spans="2:12" x14ac:dyDescent="0.25">
      <c r="B1498" s="90" t="str">
        <f>IF(C1498="","",+COUNTA($C$7:C1498))</f>
        <v/>
      </c>
      <c r="C1498" s="94"/>
      <c r="D1498" s="94"/>
      <c r="E1498" s="94"/>
      <c r="F1498" s="94"/>
      <c r="G1498" s="91"/>
      <c r="H1498" s="91"/>
      <c r="I1498" s="91"/>
      <c r="J1498" s="92"/>
      <c r="K1498" s="92"/>
      <c r="L1498" s="93"/>
    </row>
    <row r="1499" spans="2:12" x14ac:dyDescent="0.25">
      <c r="B1499" s="90" t="str">
        <f>IF(C1499="","",+COUNTA($C$7:C1499))</f>
        <v/>
      </c>
      <c r="C1499" s="94"/>
      <c r="D1499" s="94"/>
      <c r="E1499" s="94"/>
      <c r="F1499" s="94"/>
      <c r="G1499" s="91"/>
      <c r="H1499" s="91"/>
      <c r="I1499" s="91"/>
      <c r="J1499" s="92"/>
      <c r="K1499" s="92"/>
      <c r="L1499" s="93"/>
    </row>
    <row r="1500" spans="2:12" x14ac:dyDescent="0.25">
      <c r="B1500" s="90" t="str">
        <f>IF(C1500="","",+COUNTA($C$7:C1500))</f>
        <v/>
      </c>
      <c r="C1500" s="94"/>
      <c r="D1500" s="94"/>
      <c r="E1500" s="94"/>
      <c r="F1500" s="94"/>
      <c r="G1500" s="91"/>
      <c r="H1500" s="91"/>
      <c r="I1500" s="91"/>
      <c r="J1500" s="92"/>
      <c r="K1500" s="92"/>
      <c r="L1500" s="93"/>
    </row>
    <row r="1501" spans="2:12" x14ac:dyDescent="0.25">
      <c r="B1501" s="90" t="str">
        <f>IF(C1501="","",+COUNTA($C$7:C1501))</f>
        <v/>
      </c>
      <c r="C1501" s="94"/>
      <c r="D1501" s="94"/>
      <c r="E1501" s="94"/>
      <c r="F1501" s="94"/>
      <c r="G1501" s="91"/>
      <c r="H1501" s="91"/>
      <c r="I1501" s="91"/>
      <c r="J1501" s="92"/>
      <c r="K1501" s="92"/>
      <c r="L1501" s="93"/>
    </row>
    <row r="1502" spans="2:12" x14ac:dyDescent="0.25">
      <c r="B1502" s="90" t="str">
        <f>IF(C1502="","",+COUNTA($C$7:C1502))</f>
        <v/>
      </c>
      <c r="C1502" s="94"/>
      <c r="D1502" s="94"/>
      <c r="E1502" s="94"/>
      <c r="F1502" s="94"/>
      <c r="G1502" s="91"/>
      <c r="H1502" s="91"/>
      <c r="I1502" s="91"/>
      <c r="J1502" s="92"/>
      <c r="K1502" s="92"/>
      <c r="L1502" s="93"/>
    </row>
    <row r="1503" spans="2:12" x14ac:dyDescent="0.25">
      <c r="B1503" s="90" t="str">
        <f>IF(C1503="","",+COUNTA($C$7:C1503))</f>
        <v/>
      </c>
      <c r="C1503" s="94"/>
      <c r="D1503" s="94"/>
      <c r="E1503" s="94"/>
      <c r="F1503" s="94"/>
      <c r="G1503" s="91"/>
      <c r="H1503" s="91"/>
      <c r="I1503" s="91"/>
      <c r="J1503" s="92"/>
      <c r="K1503" s="92"/>
      <c r="L1503" s="93"/>
    </row>
    <row r="1504" spans="2:12" x14ac:dyDescent="0.25">
      <c r="B1504" s="90" t="str">
        <f>IF(C1504="","",+COUNTA($C$7:C1504))</f>
        <v/>
      </c>
      <c r="C1504" s="94"/>
      <c r="D1504" s="94"/>
      <c r="E1504" s="94"/>
      <c r="F1504" s="94"/>
      <c r="G1504" s="91"/>
      <c r="H1504" s="91"/>
      <c r="I1504" s="91"/>
      <c r="J1504" s="92"/>
      <c r="K1504" s="92"/>
      <c r="L1504" s="93"/>
    </row>
    <row r="1505" spans="2:12" x14ac:dyDescent="0.25">
      <c r="B1505" s="90" t="str">
        <f>IF(C1505="","",+COUNTA($C$7:C1505))</f>
        <v/>
      </c>
      <c r="C1505" s="94"/>
      <c r="D1505" s="94"/>
      <c r="E1505" s="94"/>
      <c r="F1505" s="94"/>
      <c r="G1505" s="91"/>
      <c r="H1505" s="91"/>
      <c r="I1505" s="91"/>
      <c r="J1505" s="92"/>
      <c r="K1505" s="92"/>
      <c r="L1505" s="93"/>
    </row>
    <row r="1506" spans="2:12" x14ac:dyDescent="0.25">
      <c r="B1506" s="90" t="str">
        <f>IF(C1506="","",+COUNTA($C$7:C1506))</f>
        <v/>
      </c>
      <c r="C1506" s="94"/>
      <c r="D1506" s="94"/>
      <c r="E1506" s="94"/>
      <c r="F1506" s="94"/>
      <c r="G1506" s="91"/>
      <c r="H1506" s="91"/>
      <c r="I1506" s="91"/>
      <c r="J1506" s="92"/>
      <c r="K1506" s="92"/>
      <c r="L1506" s="93"/>
    </row>
    <row r="1507" spans="2:12" x14ac:dyDescent="0.25">
      <c r="B1507" s="90" t="str">
        <f>IF(C1507="","",+COUNTA($C$7:C1507))</f>
        <v/>
      </c>
      <c r="C1507" s="94"/>
      <c r="D1507" s="94"/>
      <c r="E1507" s="94"/>
      <c r="F1507" s="94"/>
      <c r="G1507" s="91"/>
      <c r="H1507" s="91"/>
      <c r="I1507" s="91"/>
      <c r="J1507" s="92"/>
      <c r="K1507" s="92"/>
      <c r="L1507" s="93"/>
    </row>
    <row r="1508" spans="2:12" x14ac:dyDescent="0.25">
      <c r="B1508" s="90" t="str">
        <f>IF(C1508="","",+COUNTA($C$7:C1508))</f>
        <v/>
      </c>
      <c r="C1508" s="94"/>
      <c r="D1508" s="94"/>
      <c r="E1508" s="94"/>
      <c r="F1508" s="94"/>
      <c r="G1508" s="91"/>
      <c r="H1508" s="91"/>
      <c r="I1508" s="91"/>
      <c r="J1508" s="92"/>
      <c r="K1508" s="92"/>
      <c r="L1508" s="93"/>
    </row>
    <row r="1509" spans="2:12" x14ac:dyDescent="0.25">
      <c r="B1509" s="90" t="str">
        <f>IF(C1509="","",+COUNTA($C$7:C1509))</f>
        <v/>
      </c>
      <c r="C1509" s="94"/>
      <c r="D1509" s="94"/>
      <c r="E1509" s="94"/>
      <c r="F1509" s="94"/>
      <c r="G1509" s="91"/>
      <c r="H1509" s="91"/>
      <c r="I1509" s="91"/>
      <c r="J1509" s="92"/>
      <c r="K1509" s="92"/>
      <c r="L1509" s="93"/>
    </row>
    <row r="1510" spans="2:12" x14ac:dyDescent="0.25">
      <c r="B1510" s="90" t="str">
        <f>IF(C1510="","",+COUNTA($C$7:C1510))</f>
        <v/>
      </c>
      <c r="C1510" s="94"/>
      <c r="D1510" s="94"/>
      <c r="E1510" s="94"/>
      <c r="F1510" s="94"/>
      <c r="G1510" s="91"/>
      <c r="H1510" s="91"/>
      <c r="I1510" s="91"/>
      <c r="J1510" s="92"/>
      <c r="K1510" s="92"/>
      <c r="L1510" s="93"/>
    </row>
    <row r="1511" spans="2:12" x14ac:dyDescent="0.25">
      <c r="B1511" s="90" t="str">
        <f>IF(C1511="","",+COUNTA($C$7:C1511))</f>
        <v/>
      </c>
      <c r="C1511" s="94"/>
      <c r="D1511" s="94"/>
      <c r="E1511" s="94"/>
      <c r="F1511" s="94"/>
      <c r="G1511" s="91"/>
      <c r="H1511" s="91"/>
      <c r="I1511" s="91"/>
      <c r="J1511" s="92"/>
      <c r="K1511" s="92"/>
      <c r="L1511" s="93"/>
    </row>
    <row r="1512" spans="2:12" x14ac:dyDescent="0.25">
      <c r="B1512" s="90" t="str">
        <f>IF(C1512="","",+COUNTA($C$7:C1512))</f>
        <v/>
      </c>
      <c r="C1512" s="94"/>
      <c r="D1512" s="94"/>
      <c r="E1512" s="94"/>
      <c r="F1512" s="94"/>
      <c r="G1512" s="91"/>
      <c r="H1512" s="91"/>
      <c r="I1512" s="91"/>
      <c r="J1512" s="92"/>
      <c r="K1512" s="92"/>
      <c r="L1512" s="93"/>
    </row>
    <row r="1513" spans="2:12" x14ac:dyDescent="0.25">
      <c r="B1513" s="90" t="str">
        <f>IF(C1513="","",+COUNTA($C$7:C1513))</f>
        <v/>
      </c>
      <c r="C1513" s="94"/>
      <c r="D1513" s="94"/>
      <c r="E1513" s="94"/>
      <c r="F1513" s="94"/>
      <c r="G1513" s="91"/>
      <c r="H1513" s="91"/>
      <c r="I1513" s="91"/>
      <c r="J1513" s="92"/>
      <c r="K1513" s="92"/>
      <c r="L1513" s="93"/>
    </row>
    <row r="1514" spans="2:12" x14ac:dyDescent="0.25">
      <c r="B1514" s="90" t="str">
        <f>IF(C1514="","",+COUNTA($C$7:C1514))</f>
        <v/>
      </c>
      <c r="C1514" s="94"/>
      <c r="D1514" s="94"/>
      <c r="E1514" s="94"/>
      <c r="F1514" s="94"/>
      <c r="G1514" s="91"/>
      <c r="H1514" s="91"/>
      <c r="I1514" s="91"/>
      <c r="J1514" s="92"/>
      <c r="K1514" s="92"/>
      <c r="L1514" s="93"/>
    </row>
    <row r="1515" spans="2:12" x14ac:dyDescent="0.25">
      <c r="B1515" s="90" t="str">
        <f>IF(C1515="","",+COUNTA($C$7:C1515))</f>
        <v/>
      </c>
      <c r="C1515" s="94"/>
      <c r="D1515" s="94"/>
      <c r="E1515" s="94"/>
      <c r="F1515" s="94"/>
      <c r="G1515" s="91"/>
      <c r="H1515" s="91"/>
      <c r="I1515" s="91"/>
      <c r="J1515" s="92"/>
      <c r="K1515" s="92"/>
      <c r="L1515" s="93"/>
    </row>
    <row r="1516" spans="2:12" x14ac:dyDescent="0.25">
      <c r="B1516" s="90" t="str">
        <f>IF(C1516="","",+COUNTA($C$7:C1516))</f>
        <v/>
      </c>
      <c r="C1516" s="94"/>
      <c r="D1516" s="94"/>
      <c r="E1516" s="94"/>
      <c r="F1516" s="94"/>
      <c r="G1516" s="91"/>
      <c r="H1516" s="91"/>
      <c r="I1516" s="91"/>
      <c r="J1516" s="92"/>
      <c r="K1516" s="92"/>
      <c r="L1516" s="93"/>
    </row>
    <row r="1517" spans="2:12" x14ac:dyDescent="0.25">
      <c r="B1517" s="90" t="str">
        <f>IF(C1517="","",+COUNTA($C$7:C1517))</f>
        <v/>
      </c>
      <c r="C1517" s="94"/>
      <c r="D1517" s="94"/>
      <c r="E1517" s="94"/>
      <c r="F1517" s="94"/>
      <c r="G1517" s="91"/>
      <c r="H1517" s="91"/>
      <c r="I1517" s="91"/>
      <c r="J1517" s="92"/>
      <c r="K1517" s="92"/>
      <c r="L1517" s="93"/>
    </row>
    <row r="1518" spans="2:12" x14ac:dyDescent="0.25">
      <c r="B1518" s="90" t="str">
        <f>IF(C1518="","",+COUNTA($C$7:C1518))</f>
        <v/>
      </c>
      <c r="C1518" s="94"/>
      <c r="D1518" s="94"/>
      <c r="E1518" s="94"/>
      <c r="F1518" s="94"/>
      <c r="G1518" s="91"/>
      <c r="H1518" s="91"/>
      <c r="I1518" s="91"/>
      <c r="J1518" s="92"/>
      <c r="K1518" s="92"/>
      <c r="L1518" s="93"/>
    </row>
    <row r="1519" spans="2:12" x14ac:dyDescent="0.25">
      <c r="B1519" s="90" t="str">
        <f>IF(C1519="","",+COUNTA($C$7:C1519))</f>
        <v/>
      </c>
      <c r="C1519" s="94"/>
      <c r="D1519" s="94"/>
      <c r="E1519" s="94"/>
      <c r="F1519" s="94"/>
      <c r="G1519" s="91"/>
      <c r="H1519" s="91"/>
      <c r="I1519" s="91"/>
      <c r="J1519" s="92"/>
      <c r="K1519" s="92"/>
      <c r="L1519" s="93"/>
    </row>
    <row r="1520" spans="2:12" x14ac:dyDescent="0.25">
      <c r="B1520" s="90" t="str">
        <f>IF(C1520="","",+COUNTA($C$7:C1520))</f>
        <v/>
      </c>
      <c r="C1520" s="94"/>
      <c r="D1520" s="94"/>
      <c r="E1520" s="94"/>
      <c r="F1520" s="94"/>
      <c r="G1520" s="91"/>
      <c r="H1520" s="91"/>
      <c r="I1520" s="91"/>
      <c r="J1520" s="92"/>
      <c r="K1520" s="92"/>
      <c r="L1520" s="93"/>
    </row>
    <row r="1521" spans="2:12" x14ac:dyDescent="0.25">
      <c r="B1521" s="90" t="str">
        <f>IF(C1521="","",+COUNTA($C$7:C1521))</f>
        <v/>
      </c>
      <c r="C1521" s="94"/>
      <c r="D1521" s="94"/>
      <c r="E1521" s="94"/>
      <c r="F1521" s="94"/>
      <c r="G1521" s="91"/>
      <c r="H1521" s="91"/>
      <c r="I1521" s="91"/>
      <c r="J1521" s="92"/>
      <c r="K1521" s="92"/>
      <c r="L1521" s="93"/>
    </row>
    <row r="1522" spans="2:12" x14ac:dyDescent="0.25">
      <c r="B1522" s="90" t="str">
        <f>IF(C1522="","",+COUNTA($C$7:C1522))</f>
        <v/>
      </c>
      <c r="C1522" s="94"/>
      <c r="D1522" s="94"/>
      <c r="E1522" s="94"/>
      <c r="F1522" s="94"/>
      <c r="G1522" s="91"/>
      <c r="H1522" s="91"/>
      <c r="I1522" s="91"/>
      <c r="J1522" s="92"/>
      <c r="K1522" s="92"/>
      <c r="L1522" s="93"/>
    </row>
    <row r="1523" spans="2:12" x14ac:dyDescent="0.25">
      <c r="B1523" s="90" t="str">
        <f>IF(C1523="","",+COUNTA($C$7:C1523))</f>
        <v/>
      </c>
      <c r="C1523" s="94"/>
      <c r="D1523" s="94"/>
      <c r="E1523" s="94"/>
      <c r="F1523" s="94"/>
      <c r="G1523" s="91"/>
      <c r="H1523" s="91"/>
      <c r="I1523" s="91"/>
      <c r="J1523" s="92"/>
      <c r="K1523" s="92"/>
      <c r="L1523" s="93"/>
    </row>
    <row r="1524" spans="2:12" x14ac:dyDescent="0.25">
      <c r="B1524" s="90" t="str">
        <f>IF(C1524="","",+COUNTA($C$7:C1524))</f>
        <v/>
      </c>
      <c r="C1524" s="94"/>
      <c r="D1524" s="94"/>
      <c r="E1524" s="94"/>
      <c r="F1524" s="94"/>
      <c r="G1524" s="91"/>
      <c r="H1524" s="91"/>
      <c r="I1524" s="91"/>
      <c r="J1524" s="92"/>
      <c r="K1524" s="92"/>
      <c r="L1524" s="93"/>
    </row>
    <row r="1525" spans="2:12" x14ac:dyDescent="0.25">
      <c r="B1525" s="90" t="str">
        <f>IF(C1525="","",+COUNTA($C$7:C1525))</f>
        <v/>
      </c>
      <c r="C1525" s="94"/>
      <c r="D1525" s="94"/>
      <c r="E1525" s="94"/>
      <c r="F1525" s="94"/>
      <c r="G1525" s="91"/>
      <c r="H1525" s="91"/>
      <c r="I1525" s="91"/>
      <c r="J1525" s="92"/>
      <c r="K1525" s="92"/>
      <c r="L1525" s="93"/>
    </row>
    <row r="1526" spans="2:12" x14ac:dyDescent="0.25">
      <c r="B1526" s="90" t="str">
        <f>IF(C1526="","",+COUNTA($C$7:C1526))</f>
        <v/>
      </c>
      <c r="C1526" s="94"/>
      <c r="D1526" s="94"/>
      <c r="E1526" s="94"/>
      <c r="F1526" s="94"/>
      <c r="G1526" s="91"/>
      <c r="H1526" s="91"/>
      <c r="I1526" s="91"/>
      <c r="J1526" s="92"/>
      <c r="K1526" s="92"/>
      <c r="L1526" s="93"/>
    </row>
    <row r="1527" spans="2:12" x14ac:dyDescent="0.25">
      <c r="B1527" s="90" t="str">
        <f>IF(C1527="","",+COUNTA($C$7:C1527))</f>
        <v/>
      </c>
      <c r="C1527" s="94"/>
      <c r="D1527" s="94"/>
      <c r="E1527" s="94"/>
      <c r="F1527" s="94"/>
      <c r="G1527" s="91"/>
      <c r="H1527" s="91"/>
      <c r="I1527" s="91"/>
      <c r="J1527" s="92"/>
      <c r="K1527" s="92"/>
      <c r="L1527" s="93"/>
    </row>
    <row r="1528" spans="2:12" x14ac:dyDescent="0.25">
      <c r="B1528" s="90" t="str">
        <f>IF(C1528="","",+COUNTA($C$7:C1528))</f>
        <v/>
      </c>
      <c r="C1528" s="94"/>
      <c r="D1528" s="94"/>
      <c r="E1528" s="94"/>
      <c r="F1528" s="94"/>
      <c r="G1528" s="91"/>
      <c r="H1528" s="91"/>
      <c r="I1528" s="91"/>
      <c r="J1528" s="92"/>
      <c r="K1528" s="92"/>
      <c r="L1528" s="93"/>
    </row>
    <row r="1529" spans="2:12" x14ac:dyDescent="0.25">
      <c r="B1529" s="90" t="str">
        <f>IF(C1529="","",+COUNTA($C$7:C1529))</f>
        <v/>
      </c>
      <c r="C1529" s="94"/>
      <c r="D1529" s="94"/>
      <c r="E1529" s="94"/>
      <c r="F1529" s="94"/>
      <c r="G1529" s="91"/>
      <c r="H1529" s="91"/>
      <c r="I1529" s="91"/>
      <c r="J1529" s="92"/>
      <c r="K1529" s="92"/>
      <c r="L1529" s="93"/>
    </row>
    <row r="1530" spans="2:12" x14ac:dyDescent="0.25">
      <c r="B1530" s="90" t="str">
        <f>IF(C1530="","",+COUNTA($C$7:C1530))</f>
        <v/>
      </c>
      <c r="C1530" s="94"/>
      <c r="D1530" s="94"/>
      <c r="E1530" s="94"/>
      <c r="F1530" s="94"/>
      <c r="G1530" s="91"/>
      <c r="H1530" s="91"/>
      <c r="I1530" s="91"/>
      <c r="J1530" s="92"/>
      <c r="K1530" s="92"/>
      <c r="L1530" s="93"/>
    </row>
    <row r="1531" spans="2:12" x14ac:dyDescent="0.25">
      <c r="B1531" s="90" t="str">
        <f>IF(C1531="","",+COUNTA($C$7:C1531))</f>
        <v/>
      </c>
      <c r="C1531" s="94"/>
      <c r="D1531" s="94"/>
      <c r="E1531" s="94"/>
      <c r="F1531" s="94"/>
      <c r="G1531" s="91"/>
      <c r="H1531" s="91"/>
      <c r="I1531" s="91"/>
      <c r="J1531" s="92"/>
      <c r="K1531" s="92"/>
      <c r="L1531" s="93"/>
    </row>
    <row r="1532" spans="2:12" x14ac:dyDescent="0.25">
      <c r="B1532" s="90" t="str">
        <f>IF(C1532="","",+COUNTA($C$7:C1532))</f>
        <v/>
      </c>
      <c r="C1532" s="94"/>
      <c r="D1532" s="94"/>
      <c r="E1532" s="94"/>
      <c r="F1532" s="94"/>
      <c r="G1532" s="91"/>
      <c r="H1532" s="91"/>
      <c r="I1532" s="91"/>
      <c r="J1532" s="92"/>
      <c r="K1532" s="92"/>
      <c r="L1532" s="93"/>
    </row>
    <row r="1533" spans="2:12" x14ac:dyDescent="0.25">
      <c r="B1533" s="90" t="str">
        <f>IF(C1533="","",+COUNTA($C$7:C1533))</f>
        <v/>
      </c>
      <c r="C1533" s="94"/>
      <c r="D1533" s="94"/>
      <c r="E1533" s="94"/>
      <c r="F1533" s="94"/>
      <c r="G1533" s="91"/>
      <c r="H1533" s="91"/>
      <c r="I1533" s="91"/>
      <c r="J1533" s="92"/>
      <c r="K1533" s="92"/>
      <c r="L1533" s="93"/>
    </row>
    <row r="1534" spans="2:12" x14ac:dyDescent="0.25">
      <c r="B1534" s="90" t="str">
        <f>IF(C1534="","",+COUNTA($C$7:C1534))</f>
        <v/>
      </c>
      <c r="C1534" s="94"/>
      <c r="D1534" s="94"/>
      <c r="E1534" s="94"/>
      <c r="F1534" s="94"/>
      <c r="G1534" s="91"/>
      <c r="H1534" s="91"/>
      <c r="I1534" s="91"/>
      <c r="J1534" s="92"/>
      <c r="K1534" s="92"/>
      <c r="L1534" s="93"/>
    </row>
    <row r="1535" spans="2:12" x14ac:dyDescent="0.25">
      <c r="B1535" s="90" t="str">
        <f>IF(C1535="","",+COUNTA($C$7:C1535))</f>
        <v/>
      </c>
      <c r="C1535" s="94"/>
      <c r="D1535" s="94"/>
      <c r="E1535" s="94"/>
      <c r="F1535" s="94"/>
      <c r="G1535" s="91"/>
      <c r="H1535" s="91"/>
      <c r="I1535" s="91"/>
      <c r="J1535" s="92"/>
      <c r="K1535" s="92"/>
      <c r="L1535" s="93"/>
    </row>
    <row r="1536" spans="2:12" x14ac:dyDescent="0.25">
      <c r="B1536" s="90" t="str">
        <f>IF(C1536="","",+COUNTA($C$7:C1536))</f>
        <v/>
      </c>
      <c r="C1536" s="94"/>
      <c r="D1536" s="94"/>
      <c r="E1536" s="94"/>
      <c r="F1536" s="94"/>
      <c r="G1536" s="91"/>
      <c r="H1536" s="91"/>
      <c r="I1536" s="91"/>
      <c r="J1536" s="92"/>
      <c r="K1536" s="92"/>
      <c r="L1536" s="93"/>
    </row>
    <row r="1537" spans="2:12" x14ac:dyDescent="0.25">
      <c r="B1537" s="90" t="str">
        <f>IF(C1537="","",+COUNTA($C$7:C1537))</f>
        <v/>
      </c>
      <c r="C1537" s="94"/>
      <c r="D1537" s="94"/>
      <c r="E1537" s="94"/>
      <c r="F1537" s="94"/>
      <c r="G1537" s="91"/>
      <c r="H1537" s="91"/>
      <c r="I1537" s="91"/>
      <c r="J1537" s="92"/>
      <c r="K1537" s="92"/>
      <c r="L1537" s="93"/>
    </row>
    <row r="1538" spans="2:12" x14ac:dyDescent="0.25">
      <c r="B1538" s="90" t="str">
        <f>IF(C1538="","",+COUNTA($C$7:C1538))</f>
        <v/>
      </c>
      <c r="C1538" s="94"/>
      <c r="D1538" s="94"/>
      <c r="E1538" s="94"/>
      <c r="F1538" s="94"/>
      <c r="G1538" s="91"/>
      <c r="H1538" s="91"/>
      <c r="I1538" s="91"/>
      <c r="J1538" s="92"/>
      <c r="K1538" s="92"/>
      <c r="L1538" s="93"/>
    </row>
    <row r="1539" spans="2:12" x14ac:dyDescent="0.25">
      <c r="B1539" s="90" t="str">
        <f>IF(C1539="","",+COUNTA($C$7:C1539))</f>
        <v/>
      </c>
      <c r="C1539" s="94"/>
      <c r="D1539" s="94"/>
      <c r="E1539" s="94"/>
      <c r="F1539" s="94"/>
      <c r="G1539" s="91"/>
      <c r="H1539" s="91"/>
      <c r="I1539" s="91"/>
      <c r="J1539" s="92"/>
      <c r="K1539" s="92"/>
      <c r="L1539" s="93"/>
    </row>
    <row r="1540" spans="2:12" x14ac:dyDescent="0.25">
      <c r="B1540" s="90" t="str">
        <f>IF(C1540="","",+COUNTA($C$7:C1540))</f>
        <v/>
      </c>
      <c r="C1540" s="94"/>
      <c r="D1540" s="94"/>
      <c r="E1540" s="94"/>
      <c r="F1540" s="94"/>
      <c r="G1540" s="91"/>
      <c r="H1540" s="91"/>
      <c r="I1540" s="91"/>
      <c r="J1540" s="92"/>
      <c r="K1540" s="92"/>
      <c r="L1540" s="93"/>
    </row>
    <row r="1541" spans="2:12" x14ac:dyDescent="0.25">
      <c r="B1541" s="90" t="str">
        <f>IF(C1541="","",+COUNTA($C$7:C1541))</f>
        <v/>
      </c>
      <c r="C1541" s="94"/>
      <c r="D1541" s="94"/>
      <c r="E1541" s="94"/>
      <c r="F1541" s="94"/>
      <c r="G1541" s="91"/>
      <c r="H1541" s="91"/>
      <c r="I1541" s="91"/>
      <c r="J1541" s="92"/>
      <c r="K1541" s="92"/>
      <c r="L1541" s="93"/>
    </row>
    <row r="1542" spans="2:12" x14ac:dyDescent="0.25">
      <c r="B1542" s="90" t="str">
        <f>IF(C1542="","",+COUNTA($C$7:C1542))</f>
        <v/>
      </c>
      <c r="C1542" s="94"/>
      <c r="D1542" s="94"/>
      <c r="E1542" s="94"/>
      <c r="F1542" s="94"/>
      <c r="G1542" s="91"/>
      <c r="H1542" s="91"/>
      <c r="I1542" s="91"/>
      <c r="J1542" s="92"/>
      <c r="K1542" s="92"/>
      <c r="L1542" s="93"/>
    </row>
    <row r="1543" spans="2:12" x14ac:dyDescent="0.25">
      <c r="B1543" s="90" t="str">
        <f>IF(C1543="","",+COUNTA($C$7:C1543))</f>
        <v/>
      </c>
      <c r="C1543" s="94"/>
      <c r="D1543" s="94"/>
      <c r="E1543" s="94"/>
      <c r="F1543" s="94"/>
      <c r="G1543" s="91"/>
      <c r="H1543" s="91"/>
      <c r="I1543" s="91"/>
      <c r="J1543" s="92"/>
      <c r="K1543" s="92"/>
      <c r="L1543" s="93"/>
    </row>
    <row r="1544" spans="2:12" x14ac:dyDescent="0.25">
      <c r="B1544" s="90" t="str">
        <f>IF(C1544="","",+COUNTA($C$7:C1544))</f>
        <v/>
      </c>
      <c r="C1544" s="94"/>
      <c r="D1544" s="94"/>
      <c r="E1544" s="94"/>
      <c r="F1544" s="94"/>
      <c r="G1544" s="91"/>
      <c r="H1544" s="91"/>
      <c r="I1544" s="91"/>
      <c r="J1544" s="92"/>
      <c r="K1544" s="92"/>
      <c r="L1544" s="93"/>
    </row>
    <row r="1545" spans="2:12" x14ac:dyDescent="0.25">
      <c r="B1545" s="90" t="str">
        <f>IF(C1545="","",+COUNTA($C$7:C1545))</f>
        <v/>
      </c>
      <c r="C1545" s="94"/>
      <c r="D1545" s="94"/>
      <c r="E1545" s="94"/>
      <c r="F1545" s="94"/>
      <c r="G1545" s="91"/>
      <c r="H1545" s="91"/>
      <c r="I1545" s="91"/>
      <c r="J1545" s="92"/>
      <c r="K1545" s="92"/>
      <c r="L1545" s="93"/>
    </row>
    <row r="1546" spans="2:12" x14ac:dyDescent="0.25">
      <c r="B1546" s="90" t="str">
        <f>IF(C1546="","",+COUNTA($C$7:C1546))</f>
        <v/>
      </c>
      <c r="C1546" s="94"/>
      <c r="D1546" s="94"/>
      <c r="E1546" s="94"/>
      <c r="F1546" s="94"/>
      <c r="G1546" s="91"/>
      <c r="H1546" s="91"/>
      <c r="I1546" s="91"/>
      <c r="J1546" s="92"/>
      <c r="K1546" s="92"/>
      <c r="L1546" s="93"/>
    </row>
    <row r="1547" spans="2:12" x14ac:dyDescent="0.25">
      <c r="B1547" s="90" t="str">
        <f>IF(C1547="","",+COUNTA($C$7:C1547))</f>
        <v/>
      </c>
      <c r="C1547" s="94"/>
      <c r="D1547" s="94"/>
      <c r="E1547" s="94"/>
      <c r="F1547" s="94"/>
      <c r="G1547" s="91"/>
      <c r="H1547" s="91"/>
      <c r="I1547" s="91"/>
      <c r="J1547" s="92"/>
      <c r="K1547" s="92"/>
      <c r="L1547" s="93"/>
    </row>
    <row r="1548" spans="2:12" x14ac:dyDescent="0.25">
      <c r="B1548" s="90" t="str">
        <f>IF(C1548="","",+COUNTA($C$7:C1548))</f>
        <v/>
      </c>
      <c r="C1548" s="94"/>
      <c r="D1548" s="94"/>
      <c r="E1548" s="94"/>
      <c r="F1548" s="94"/>
      <c r="G1548" s="91"/>
      <c r="H1548" s="91"/>
      <c r="I1548" s="91"/>
      <c r="J1548" s="92"/>
      <c r="K1548" s="92"/>
      <c r="L1548" s="93"/>
    </row>
    <row r="1549" spans="2:12" x14ac:dyDescent="0.25">
      <c r="B1549" s="90" t="str">
        <f>IF(C1549="","",+COUNTA($C$7:C1549))</f>
        <v/>
      </c>
      <c r="C1549" s="94"/>
      <c r="D1549" s="94"/>
      <c r="E1549" s="94"/>
      <c r="F1549" s="94"/>
      <c r="G1549" s="91"/>
      <c r="H1549" s="91"/>
      <c r="I1549" s="91"/>
      <c r="J1549" s="92"/>
      <c r="K1549" s="92"/>
      <c r="L1549" s="93"/>
    </row>
    <row r="1550" spans="2:12" x14ac:dyDescent="0.25">
      <c r="B1550" s="90" t="str">
        <f>IF(C1550="","",+COUNTA($C$7:C1550))</f>
        <v/>
      </c>
      <c r="C1550" s="94"/>
      <c r="D1550" s="94"/>
      <c r="E1550" s="94"/>
      <c r="F1550" s="94"/>
      <c r="G1550" s="91"/>
      <c r="H1550" s="91"/>
      <c r="I1550" s="91"/>
      <c r="J1550" s="92"/>
      <c r="K1550" s="92"/>
      <c r="L1550" s="93"/>
    </row>
    <row r="1551" spans="2:12" x14ac:dyDescent="0.25">
      <c r="B1551" s="90" t="str">
        <f>IF(C1551="","",+COUNTA($C$7:C1551))</f>
        <v/>
      </c>
      <c r="C1551" s="94"/>
      <c r="D1551" s="94"/>
      <c r="E1551" s="94"/>
      <c r="F1551" s="94"/>
      <c r="G1551" s="91"/>
      <c r="H1551" s="91"/>
      <c r="I1551" s="91"/>
      <c r="J1551" s="92"/>
      <c r="K1551" s="92"/>
      <c r="L1551" s="93"/>
    </row>
    <row r="1552" spans="2:12" x14ac:dyDescent="0.25">
      <c r="B1552" s="90" t="str">
        <f>IF(C1552="","",+COUNTA($C$7:C1552))</f>
        <v/>
      </c>
      <c r="C1552" s="94"/>
      <c r="D1552" s="94"/>
      <c r="E1552" s="94"/>
      <c r="F1552" s="94"/>
      <c r="G1552" s="91"/>
      <c r="H1552" s="91"/>
      <c r="I1552" s="91"/>
      <c r="J1552" s="92"/>
      <c r="K1552" s="92"/>
      <c r="L1552" s="93"/>
    </row>
    <row r="1553" spans="2:12" x14ac:dyDescent="0.25">
      <c r="B1553" s="90" t="str">
        <f>IF(C1553="","",+COUNTA($C$7:C1553))</f>
        <v/>
      </c>
      <c r="C1553" s="94"/>
      <c r="D1553" s="94"/>
      <c r="E1553" s="94"/>
      <c r="F1553" s="94"/>
      <c r="G1553" s="91"/>
      <c r="H1553" s="91"/>
      <c r="I1553" s="91"/>
      <c r="J1553" s="92"/>
      <c r="K1553" s="92"/>
      <c r="L1553" s="93"/>
    </row>
    <row r="1554" spans="2:12" x14ac:dyDescent="0.25">
      <c r="B1554" s="90" t="str">
        <f>IF(C1554="","",+COUNTA($C$7:C1554))</f>
        <v/>
      </c>
      <c r="C1554" s="94"/>
      <c r="D1554" s="94"/>
      <c r="E1554" s="94"/>
      <c r="F1554" s="94"/>
      <c r="G1554" s="91"/>
      <c r="H1554" s="91"/>
      <c r="I1554" s="91"/>
      <c r="J1554" s="92"/>
      <c r="K1554" s="92"/>
      <c r="L1554" s="93"/>
    </row>
    <row r="1555" spans="2:12" x14ac:dyDescent="0.25">
      <c r="B1555" s="90" t="str">
        <f>IF(C1555="","",+COUNTA($C$7:C1555))</f>
        <v/>
      </c>
      <c r="C1555" s="94"/>
      <c r="D1555" s="94"/>
      <c r="E1555" s="94"/>
      <c r="F1555" s="94"/>
      <c r="G1555" s="91"/>
      <c r="H1555" s="91"/>
      <c r="I1555" s="91"/>
      <c r="J1555" s="92"/>
      <c r="K1555" s="92"/>
      <c r="L1555" s="93"/>
    </row>
    <row r="1556" spans="2:12" x14ac:dyDescent="0.25">
      <c r="B1556" s="90" t="str">
        <f>IF(C1556="","",+COUNTA($C$7:C1556))</f>
        <v/>
      </c>
      <c r="C1556" s="94"/>
      <c r="D1556" s="94"/>
      <c r="E1556" s="94"/>
      <c r="F1556" s="94"/>
      <c r="G1556" s="91"/>
      <c r="H1556" s="91"/>
      <c r="I1556" s="91"/>
      <c r="J1556" s="92"/>
      <c r="K1556" s="92"/>
      <c r="L1556" s="93"/>
    </row>
    <row r="1557" spans="2:12" x14ac:dyDescent="0.25">
      <c r="B1557" s="90" t="str">
        <f>IF(C1557="","",+COUNTA($C$7:C1557))</f>
        <v/>
      </c>
      <c r="C1557" s="94"/>
      <c r="D1557" s="94"/>
      <c r="E1557" s="94"/>
      <c r="F1557" s="94"/>
      <c r="G1557" s="91"/>
      <c r="H1557" s="91"/>
      <c r="I1557" s="91"/>
      <c r="J1557" s="92"/>
      <c r="K1557" s="92"/>
      <c r="L1557" s="93"/>
    </row>
    <row r="1558" spans="2:12" x14ac:dyDescent="0.25">
      <c r="B1558" s="90" t="str">
        <f>IF(C1558="","",+COUNTA($C$7:C1558))</f>
        <v/>
      </c>
      <c r="C1558" s="94"/>
      <c r="D1558" s="94"/>
      <c r="E1558" s="94"/>
      <c r="F1558" s="94"/>
      <c r="G1558" s="91"/>
      <c r="H1558" s="91"/>
      <c r="I1558" s="91"/>
      <c r="J1558" s="92"/>
      <c r="K1558" s="92"/>
      <c r="L1558" s="93"/>
    </row>
    <row r="1559" spans="2:12" x14ac:dyDescent="0.25">
      <c r="B1559" s="90" t="str">
        <f>IF(C1559="","",+COUNTA($C$7:C1559))</f>
        <v/>
      </c>
      <c r="C1559" s="94"/>
      <c r="D1559" s="94"/>
      <c r="E1559" s="94"/>
      <c r="F1559" s="94"/>
      <c r="G1559" s="91"/>
      <c r="H1559" s="91"/>
      <c r="I1559" s="91"/>
      <c r="J1559" s="92"/>
      <c r="K1559" s="92"/>
      <c r="L1559" s="93"/>
    </row>
    <row r="1560" spans="2:12" x14ac:dyDescent="0.25">
      <c r="B1560" s="90" t="str">
        <f>IF(C1560="","",+COUNTA($C$7:C1560))</f>
        <v/>
      </c>
      <c r="C1560" s="94"/>
      <c r="D1560" s="94"/>
      <c r="E1560" s="94"/>
      <c r="F1560" s="94"/>
      <c r="G1560" s="91"/>
      <c r="H1560" s="91"/>
      <c r="I1560" s="91"/>
      <c r="J1560" s="92"/>
      <c r="K1560" s="92"/>
      <c r="L1560" s="93"/>
    </row>
    <row r="1561" spans="2:12" x14ac:dyDescent="0.25">
      <c r="B1561" s="90" t="str">
        <f>IF(C1561="","",+COUNTA($C$7:C1561))</f>
        <v/>
      </c>
      <c r="C1561" s="94"/>
      <c r="D1561" s="94"/>
      <c r="E1561" s="94"/>
      <c r="F1561" s="94"/>
      <c r="G1561" s="91"/>
      <c r="H1561" s="91"/>
      <c r="I1561" s="91"/>
      <c r="J1561" s="92"/>
      <c r="K1561" s="92"/>
      <c r="L1561" s="93"/>
    </row>
    <row r="1562" spans="2:12" x14ac:dyDescent="0.25">
      <c r="B1562" s="90" t="str">
        <f>IF(C1562="","",+COUNTA($C$7:C1562))</f>
        <v/>
      </c>
      <c r="C1562" s="94"/>
      <c r="D1562" s="94"/>
      <c r="E1562" s="94"/>
      <c r="F1562" s="94"/>
      <c r="G1562" s="91"/>
      <c r="H1562" s="91"/>
      <c r="I1562" s="91"/>
      <c r="J1562" s="92"/>
      <c r="K1562" s="92"/>
      <c r="L1562" s="93"/>
    </row>
    <row r="1563" spans="2:12" x14ac:dyDescent="0.25">
      <c r="B1563" s="90" t="str">
        <f>IF(C1563="","",+COUNTA($C$7:C1563))</f>
        <v/>
      </c>
      <c r="C1563" s="94"/>
      <c r="D1563" s="94"/>
      <c r="E1563" s="94"/>
      <c r="F1563" s="94"/>
      <c r="G1563" s="91"/>
      <c r="H1563" s="91"/>
      <c r="I1563" s="91"/>
      <c r="J1563" s="92"/>
      <c r="K1563" s="92"/>
      <c r="L1563" s="93"/>
    </row>
    <row r="1564" spans="2:12" x14ac:dyDescent="0.25">
      <c r="B1564" s="90" t="str">
        <f>IF(C1564="","",+COUNTA($C$7:C1564))</f>
        <v/>
      </c>
      <c r="C1564" s="94"/>
      <c r="D1564" s="94"/>
      <c r="E1564" s="94"/>
      <c r="F1564" s="94"/>
      <c r="G1564" s="91"/>
      <c r="H1564" s="91"/>
      <c r="I1564" s="91"/>
      <c r="J1564" s="92"/>
      <c r="K1564" s="92"/>
      <c r="L1564" s="93"/>
    </row>
    <row r="1565" spans="2:12" x14ac:dyDescent="0.25">
      <c r="B1565" s="90" t="str">
        <f>IF(C1565="","",+COUNTA($C$7:C1565))</f>
        <v/>
      </c>
      <c r="C1565" s="94"/>
      <c r="D1565" s="94"/>
      <c r="E1565" s="94"/>
      <c r="F1565" s="94"/>
      <c r="G1565" s="91"/>
      <c r="H1565" s="91"/>
      <c r="I1565" s="91"/>
      <c r="J1565" s="92"/>
      <c r="K1565" s="92"/>
      <c r="L1565" s="93"/>
    </row>
    <row r="1566" spans="2:12" x14ac:dyDescent="0.25">
      <c r="B1566" s="90" t="str">
        <f>IF(C1566="","",+COUNTA($C$7:C1566))</f>
        <v/>
      </c>
      <c r="C1566" s="94"/>
      <c r="D1566" s="94"/>
      <c r="E1566" s="94"/>
      <c r="F1566" s="94"/>
      <c r="G1566" s="91"/>
      <c r="H1566" s="91"/>
      <c r="I1566" s="91"/>
      <c r="J1566" s="92"/>
      <c r="K1566" s="92"/>
      <c r="L1566" s="93"/>
    </row>
    <row r="1567" spans="2:12" x14ac:dyDescent="0.25">
      <c r="B1567" s="90" t="str">
        <f>IF(C1567="","",+COUNTA($C$7:C1567))</f>
        <v/>
      </c>
      <c r="C1567" s="94"/>
      <c r="D1567" s="94"/>
      <c r="E1567" s="94"/>
      <c r="F1567" s="94"/>
      <c r="G1567" s="91"/>
      <c r="H1567" s="91"/>
      <c r="I1567" s="91"/>
      <c r="J1567" s="92"/>
      <c r="K1567" s="92"/>
      <c r="L1567" s="93"/>
    </row>
    <row r="1568" spans="2:12" x14ac:dyDescent="0.25">
      <c r="B1568" s="90" t="str">
        <f>IF(C1568="","",+COUNTA($C$7:C1568))</f>
        <v/>
      </c>
      <c r="C1568" s="94"/>
      <c r="D1568" s="94"/>
      <c r="E1568" s="94"/>
      <c r="F1568" s="94"/>
      <c r="G1568" s="91"/>
      <c r="H1568" s="91"/>
      <c r="I1568" s="91"/>
      <c r="J1568" s="92"/>
      <c r="K1568" s="92"/>
      <c r="L1568" s="93"/>
    </row>
    <row r="1569" spans="2:12" x14ac:dyDescent="0.25">
      <c r="B1569" s="90" t="str">
        <f>IF(C1569="","",+COUNTA($C$7:C1569))</f>
        <v/>
      </c>
      <c r="C1569" s="94"/>
      <c r="D1569" s="94"/>
      <c r="E1569" s="94"/>
      <c r="F1569" s="94"/>
      <c r="G1569" s="91"/>
      <c r="H1569" s="91"/>
      <c r="I1569" s="91"/>
      <c r="J1569" s="92"/>
      <c r="K1569" s="92"/>
      <c r="L1569" s="93"/>
    </row>
    <row r="1570" spans="2:12" x14ac:dyDescent="0.25">
      <c r="B1570" s="90" t="str">
        <f>IF(C1570="","",+COUNTA($C$7:C1570))</f>
        <v/>
      </c>
      <c r="C1570" s="94"/>
      <c r="D1570" s="94"/>
      <c r="E1570" s="94"/>
      <c r="F1570" s="94"/>
      <c r="G1570" s="91"/>
      <c r="H1570" s="91"/>
      <c r="I1570" s="91"/>
      <c r="J1570" s="92"/>
      <c r="K1570" s="92"/>
      <c r="L1570" s="93"/>
    </row>
    <row r="1571" spans="2:12" x14ac:dyDescent="0.25">
      <c r="B1571" s="90" t="str">
        <f>IF(C1571="","",+COUNTA($C$7:C1571))</f>
        <v/>
      </c>
      <c r="C1571" s="94"/>
      <c r="D1571" s="94"/>
      <c r="E1571" s="94"/>
      <c r="F1571" s="94"/>
      <c r="G1571" s="91"/>
      <c r="H1571" s="91"/>
      <c r="I1571" s="91"/>
      <c r="J1571" s="92"/>
      <c r="K1571" s="92"/>
      <c r="L1571" s="93"/>
    </row>
    <row r="1572" spans="2:12" x14ac:dyDescent="0.25">
      <c r="B1572" s="90" t="str">
        <f>IF(C1572="","",+COUNTA($C$7:C1572))</f>
        <v/>
      </c>
      <c r="C1572" s="94"/>
      <c r="D1572" s="94"/>
      <c r="E1572" s="94"/>
      <c r="F1572" s="94"/>
      <c r="G1572" s="91"/>
      <c r="H1572" s="91"/>
      <c r="I1572" s="91"/>
      <c r="J1572" s="92"/>
      <c r="K1572" s="92"/>
      <c r="L1572" s="93"/>
    </row>
    <row r="1573" spans="2:12" x14ac:dyDescent="0.25">
      <c r="B1573" s="90" t="str">
        <f>IF(C1573="","",+COUNTA($C$7:C1573))</f>
        <v/>
      </c>
      <c r="C1573" s="94"/>
      <c r="D1573" s="94"/>
      <c r="E1573" s="94"/>
      <c r="F1573" s="94"/>
      <c r="G1573" s="91"/>
      <c r="H1573" s="91"/>
      <c r="I1573" s="91"/>
      <c r="J1573" s="92"/>
      <c r="K1573" s="92"/>
      <c r="L1573" s="93"/>
    </row>
    <row r="1574" spans="2:12" x14ac:dyDescent="0.25">
      <c r="B1574" s="90" t="str">
        <f>IF(C1574="","",+COUNTA($C$7:C1574))</f>
        <v/>
      </c>
      <c r="C1574" s="94"/>
      <c r="D1574" s="94"/>
      <c r="E1574" s="94"/>
      <c r="F1574" s="94"/>
      <c r="G1574" s="91"/>
      <c r="H1574" s="91"/>
      <c r="I1574" s="91"/>
      <c r="J1574" s="92"/>
      <c r="K1574" s="92"/>
      <c r="L1574" s="93"/>
    </row>
    <row r="1575" spans="2:12" x14ac:dyDescent="0.25">
      <c r="B1575" s="90" t="str">
        <f>IF(C1575="","",+COUNTA($C$7:C1575))</f>
        <v/>
      </c>
      <c r="C1575" s="94"/>
      <c r="D1575" s="94"/>
      <c r="E1575" s="94"/>
      <c r="F1575" s="94"/>
      <c r="G1575" s="91"/>
      <c r="H1575" s="91"/>
      <c r="I1575" s="91"/>
      <c r="J1575" s="92"/>
      <c r="K1575" s="92"/>
      <c r="L1575" s="93"/>
    </row>
    <row r="1576" spans="2:12" x14ac:dyDescent="0.25">
      <c r="B1576" s="90" t="str">
        <f>IF(C1576="","",+COUNTA($C$7:C1576))</f>
        <v/>
      </c>
      <c r="C1576" s="94"/>
      <c r="D1576" s="94"/>
      <c r="E1576" s="94"/>
      <c r="F1576" s="94"/>
      <c r="G1576" s="91"/>
      <c r="H1576" s="91"/>
      <c r="I1576" s="91"/>
      <c r="J1576" s="92"/>
      <c r="K1576" s="92"/>
      <c r="L1576" s="93"/>
    </row>
    <row r="1577" spans="2:12" x14ac:dyDescent="0.25">
      <c r="B1577" s="90" t="str">
        <f>IF(C1577="","",+COUNTA($C$7:C1577))</f>
        <v/>
      </c>
      <c r="C1577" s="94"/>
      <c r="D1577" s="94"/>
      <c r="E1577" s="94"/>
      <c r="F1577" s="94"/>
      <c r="G1577" s="91"/>
      <c r="H1577" s="91"/>
      <c r="I1577" s="91"/>
      <c r="J1577" s="92"/>
      <c r="K1577" s="92"/>
      <c r="L1577" s="93"/>
    </row>
    <row r="1578" spans="2:12" x14ac:dyDescent="0.25">
      <c r="B1578" s="90" t="str">
        <f>IF(C1578="","",+COUNTA($C$7:C1578))</f>
        <v/>
      </c>
      <c r="C1578" s="94"/>
      <c r="D1578" s="94"/>
      <c r="E1578" s="94"/>
      <c r="F1578" s="94"/>
      <c r="G1578" s="91"/>
      <c r="H1578" s="91"/>
      <c r="I1578" s="91"/>
      <c r="J1578" s="92"/>
      <c r="K1578" s="92"/>
      <c r="L1578" s="93"/>
    </row>
    <row r="1579" spans="2:12" x14ac:dyDescent="0.25">
      <c r="B1579" s="90" t="str">
        <f>IF(C1579="","",+COUNTA($C$7:C1579))</f>
        <v/>
      </c>
      <c r="C1579" s="94"/>
      <c r="D1579" s="94"/>
      <c r="E1579" s="94"/>
      <c r="F1579" s="94"/>
      <c r="G1579" s="91"/>
      <c r="H1579" s="91"/>
      <c r="I1579" s="91"/>
      <c r="J1579" s="92"/>
      <c r="K1579" s="92"/>
      <c r="L1579" s="93"/>
    </row>
    <row r="1580" spans="2:12" x14ac:dyDescent="0.25">
      <c r="B1580" s="90" t="str">
        <f>IF(C1580="","",+COUNTA($C$7:C1580))</f>
        <v/>
      </c>
      <c r="C1580" s="94"/>
      <c r="D1580" s="94"/>
      <c r="E1580" s="94"/>
      <c r="F1580" s="94"/>
      <c r="G1580" s="91"/>
      <c r="H1580" s="91"/>
      <c r="I1580" s="91"/>
      <c r="J1580" s="92"/>
      <c r="K1580" s="92"/>
      <c r="L1580" s="93"/>
    </row>
    <row r="1581" spans="2:12" x14ac:dyDescent="0.25">
      <c r="B1581" s="90" t="str">
        <f>IF(C1581="","",+COUNTA($C$7:C1581))</f>
        <v/>
      </c>
      <c r="C1581" s="94"/>
      <c r="D1581" s="94"/>
      <c r="E1581" s="94"/>
      <c r="F1581" s="94"/>
      <c r="G1581" s="91"/>
      <c r="H1581" s="91"/>
      <c r="I1581" s="91"/>
      <c r="J1581" s="92"/>
      <c r="K1581" s="92"/>
      <c r="L1581" s="93"/>
    </row>
    <row r="1582" spans="2:12" x14ac:dyDescent="0.25">
      <c r="B1582" s="90" t="str">
        <f>IF(C1582="","",+COUNTA($C$7:C1582))</f>
        <v/>
      </c>
      <c r="C1582" s="94"/>
      <c r="D1582" s="94"/>
      <c r="E1582" s="94"/>
      <c r="F1582" s="94"/>
      <c r="G1582" s="91"/>
      <c r="H1582" s="91"/>
      <c r="I1582" s="91"/>
      <c r="J1582" s="92"/>
      <c r="K1582" s="92"/>
      <c r="L1582" s="93"/>
    </row>
    <row r="1583" spans="2:12" x14ac:dyDescent="0.25">
      <c r="B1583" s="90" t="str">
        <f>IF(C1583="","",+COUNTA($C$7:C1583))</f>
        <v/>
      </c>
      <c r="C1583" s="94"/>
      <c r="D1583" s="94"/>
      <c r="E1583" s="94"/>
      <c r="F1583" s="94"/>
      <c r="G1583" s="91"/>
      <c r="H1583" s="91"/>
      <c r="I1583" s="91"/>
      <c r="J1583" s="92"/>
      <c r="K1583" s="92"/>
      <c r="L1583" s="93"/>
    </row>
    <row r="1584" spans="2:12" x14ac:dyDescent="0.25">
      <c r="B1584" s="90" t="str">
        <f>IF(C1584="","",+COUNTA($C$7:C1584))</f>
        <v/>
      </c>
      <c r="C1584" s="94"/>
      <c r="D1584" s="94"/>
      <c r="E1584" s="94"/>
      <c r="F1584" s="94"/>
      <c r="G1584" s="91"/>
      <c r="H1584" s="91"/>
      <c r="I1584" s="91"/>
      <c r="J1584" s="92"/>
      <c r="K1584" s="92"/>
      <c r="L1584" s="93"/>
    </row>
    <row r="1585" spans="2:12" x14ac:dyDescent="0.25">
      <c r="B1585" s="90" t="str">
        <f>IF(C1585="","",+COUNTA($C$7:C1585))</f>
        <v/>
      </c>
      <c r="C1585" s="94"/>
      <c r="D1585" s="94"/>
      <c r="E1585" s="94"/>
      <c r="F1585" s="94"/>
      <c r="G1585" s="91"/>
      <c r="H1585" s="91"/>
      <c r="I1585" s="91"/>
      <c r="J1585" s="92"/>
      <c r="K1585" s="92"/>
      <c r="L1585" s="93"/>
    </row>
    <row r="1586" spans="2:12" x14ac:dyDescent="0.25">
      <c r="B1586" s="90" t="str">
        <f>IF(C1586="","",+COUNTA($C$7:C1586))</f>
        <v/>
      </c>
      <c r="C1586" s="94"/>
      <c r="D1586" s="94"/>
      <c r="E1586" s="94"/>
      <c r="F1586" s="94"/>
      <c r="G1586" s="91"/>
      <c r="H1586" s="91"/>
      <c r="I1586" s="91"/>
      <c r="J1586" s="92"/>
      <c r="K1586" s="92"/>
      <c r="L1586" s="93"/>
    </row>
    <row r="1587" spans="2:12" x14ac:dyDescent="0.25">
      <c r="B1587" s="90" t="str">
        <f>IF(C1587="","",+COUNTA($C$7:C1587))</f>
        <v/>
      </c>
      <c r="C1587" s="94"/>
      <c r="D1587" s="94"/>
      <c r="E1587" s="94"/>
      <c r="F1587" s="94"/>
      <c r="G1587" s="91"/>
      <c r="H1587" s="91"/>
      <c r="I1587" s="91"/>
      <c r="J1587" s="92"/>
      <c r="K1587" s="92"/>
      <c r="L1587" s="93"/>
    </row>
    <row r="1588" spans="2:12" x14ac:dyDescent="0.25">
      <c r="B1588" s="90" t="str">
        <f>IF(C1588="","",+COUNTA($C$7:C1588))</f>
        <v/>
      </c>
      <c r="C1588" s="94"/>
      <c r="D1588" s="94"/>
      <c r="E1588" s="94"/>
      <c r="F1588" s="94"/>
      <c r="G1588" s="91"/>
      <c r="H1588" s="91"/>
      <c r="I1588" s="91"/>
      <c r="J1588" s="92"/>
      <c r="K1588" s="92"/>
      <c r="L1588" s="93"/>
    </row>
    <row r="1589" spans="2:12" x14ac:dyDescent="0.25">
      <c r="B1589" s="90" t="str">
        <f>IF(C1589="","",+COUNTA($C$7:C1589))</f>
        <v/>
      </c>
      <c r="C1589" s="94"/>
      <c r="D1589" s="94"/>
      <c r="E1589" s="94"/>
      <c r="F1589" s="94"/>
      <c r="G1589" s="91"/>
      <c r="H1589" s="91"/>
      <c r="I1589" s="91"/>
      <c r="J1589" s="92"/>
      <c r="K1589" s="92"/>
      <c r="L1589" s="93"/>
    </row>
    <row r="1590" spans="2:12" x14ac:dyDescent="0.25">
      <c r="B1590" s="90" t="str">
        <f>IF(C1590="","",+COUNTA($C$7:C1590))</f>
        <v/>
      </c>
      <c r="C1590" s="94"/>
      <c r="D1590" s="94"/>
      <c r="E1590" s="94"/>
      <c r="F1590" s="94"/>
      <c r="G1590" s="91"/>
      <c r="H1590" s="91"/>
      <c r="I1590" s="91"/>
      <c r="J1590" s="92"/>
      <c r="K1590" s="92"/>
      <c r="L1590" s="93"/>
    </row>
    <row r="1591" spans="2:12" x14ac:dyDescent="0.25">
      <c r="B1591" s="90" t="str">
        <f>IF(C1591="","",+COUNTA($C$7:C1591))</f>
        <v/>
      </c>
      <c r="C1591" s="94"/>
      <c r="D1591" s="94"/>
      <c r="E1591" s="94"/>
      <c r="F1591" s="94"/>
      <c r="G1591" s="91"/>
      <c r="H1591" s="91"/>
      <c r="I1591" s="91"/>
      <c r="J1591" s="92"/>
      <c r="K1591" s="92"/>
      <c r="L1591" s="93"/>
    </row>
    <row r="1592" spans="2:12" x14ac:dyDescent="0.25">
      <c r="B1592" s="90" t="str">
        <f>IF(C1592="","",+COUNTA($C$7:C1592))</f>
        <v/>
      </c>
      <c r="C1592" s="94"/>
      <c r="D1592" s="94"/>
      <c r="E1592" s="94"/>
      <c r="F1592" s="94"/>
      <c r="G1592" s="91"/>
      <c r="H1592" s="91"/>
      <c r="I1592" s="91"/>
      <c r="J1592" s="92"/>
      <c r="K1592" s="92"/>
      <c r="L1592" s="93"/>
    </row>
    <row r="1593" spans="2:12" x14ac:dyDescent="0.25">
      <c r="B1593" s="90" t="str">
        <f>IF(C1593="","",+COUNTA($C$7:C1593))</f>
        <v/>
      </c>
      <c r="C1593" s="94"/>
      <c r="D1593" s="94"/>
      <c r="E1593" s="94"/>
      <c r="F1593" s="94"/>
      <c r="G1593" s="91"/>
      <c r="H1593" s="91"/>
      <c r="I1593" s="91"/>
      <c r="J1593" s="92"/>
      <c r="K1593" s="92"/>
      <c r="L1593" s="93"/>
    </row>
    <row r="1594" spans="2:12" x14ac:dyDescent="0.25">
      <c r="B1594" s="90" t="str">
        <f>IF(C1594="","",+COUNTA($C$7:C1594))</f>
        <v/>
      </c>
      <c r="C1594" s="94"/>
      <c r="D1594" s="94"/>
      <c r="E1594" s="94"/>
      <c r="F1594" s="94"/>
      <c r="G1594" s="91"/>
      <c r="H1594" s="91"/>
      <c r="I1594" s="91"/>
      <c r="J1594" s="92"/>
      <c r="K1594" s="92"/>
      <c r="L1594" s="93"/>
    </row>
    <row r="1595" spans="2:12" x14ac:dyDescent="0.25">
      <c r="B1595" s="90" t="str">
        <f>IF(C1595="","",+COUNTA($C$7:C1595))</f>
        <v/>
      </c>
      <c r="C1595" s="94"/>
      <c r="D1595" s="94"/>
      <c r="E1595" s="94"/>
      <c r="F1595" s="94"/>
      <c r="G1595" s="91"/>
      <c r="H1595" s="91"/>
      <c r="I1595" s="91"/>
      <c r="J1595" s="92"/>
      <c r="K1595" s="92"/>
      <c r="L1595" s="93"/>
    </row>
    <row r="1596" spans="2:12" x14ac:dyDescent="0.25">
      <c r="B1596" s="90" t="str">
        <f>IF(C1596="","",+COUNTA($C$7:C1596))</f>
        <v/>
      </c>
      <c r="C1596" s="94"/>
      <c r="D1596" s="94"/>
      <c r="E1596" s="94"/>
      <c r="F1596" s="94"/>
      <c r="G1596" s="91"/>
      <c r="H1596" s="91"/>
      <c r="I1596" s="91"/>
      <c r="J1596" s="92"/>
      <c r="K1596" s="92"/>
      <c r="L1596" s="93"/>
    </row>
    <row r="1597" spans="2:12" x14ac:dyDescent="0.25">
      <c r="B1597" s="90" t="str">
        <f>IF(C1597="","",+COUNTA($C$7:C1597))</f>
        <v/>
      </c>
      <c r="C1597" s="94"/>
      <c r="D1597" s="94"/>
      <c r="E1597" s="94"/>
      <c r="F1597" s="94"/>
      <c r="G1597" s="91"/>
      <c r="H1597" s="91"/>
      <c r="I1597" s="91"/>
      <c r="J1597" s="92"/>
      <c r="K1597" s="92"/>
      <c r="L1597" s="93"/>
    </row>
    <row r="1598" spans="2:12" x14ac:dyDescent="0.25">
      <c r="B1598" s="90" t="str">
        <f>IF(C1598="","",+COUNTA($C$7:C1598))</f>
        <v/>
      </c>
      <c r="C1598" s="94"/>
      <c r="D1598" s="94"/>
      <c r="E1598" s="94"/>
      <c r="F1598" s="94"/>
      <c r="G1598" s="91"/>
      <c r="H1598" s="91"/>
      <c r="I1598" s="91"/>
      <c r="J1598" s="92"/>
      <c r="K1598" s="92"/>
      <c r="L1598" s="93"/>
    </row>
    <row r="1599" spans="2:12" x14ac:dyDescent="0.25">
      <c r="B1599" s="90" t="str">
        <f>IF(C1599="","",+COUNTA($C$7:C1599))</f>
        <v/>
      </c>
      <c r="C1599" s="94"/>
      <c r="D1599" s="94"/>
      <c r="E1599" s="94"/>
      <c r="F1599" s="94"/>
      <c r="G1599" s="91"/>
      <c r="H1599" s="91"/>
      <c r="I1599" s="91"/>
      <c r="J1599" s="92"/>
      <c r="K1599" s="92"/>
      <c r="L1599" s="93"/>
    </row>
    <row r="1600" spans="2:12" x14ac:dyDescent="0.25">
      <c r="B1600" s="90" t="str">
        <f>IF(C1600="","",+COUNTA($C$7:C1600))</f>
        <v/>
      </c>
      <c r="C1600" s="94"/>
      <c r="D1600" s="94"/>
      <c r="E1600" s="94"/>
      <c r="F1600" s="94"/>
      <c r="G1600" s="91"/>
      <c r="H1600" s="91"/>
      <c r="I1600" s="91"/>
      <c r="J1600" s="92"/>
      <c r="K1600" s="92"/>
      <c r="L1600" s="93"/>
    </row>
    <row r="1601" spans="2:12" x14ac:dyDescent="0.25">
      <c r="B1601" s="90" t="str">
        <f>IF(C1601="","",+COUNTA($C$7:C1601))</f>
        <v/>
      </c>
      <c r="C1601" s="94"/>
      <c r="D1601" s="94"/>
      <c r="E1601" s="94"/>
      <c r="F1601" s="94"/>
      <c r="G1601" s="91"/>
      <c r="H1601" s="91"/>
      <c r="I1601" s="91"/>
      <c r="J1601" s="92"/>
      <c r="K1601" s="92"/>
      <c r="L1601" s="93"/>
    </row>
    <row r="1602" spans="2:12" x14ac:dyDescent="0.25">
      <c r="B1602" s="90" t="str">
        <f>IF(C1602="","",+COUNTA($C$7:C1602))</f>
        <v/>
      </c>
      <c r="C1602" s="94"/>
      <c r="D1602" s="94"/>
      <c r="E1602" s="94"/>
      <c r="F1602" s="94"/>
      <c r="G1602" s="91"/>
      <c r="H1602" s="91"/>
      <c r="I1602" s="91"/>
      <c r="J1602" s="92"/>
      <c r="K1602" s="92"/>
      <c r="L1602" s="93"/>
    </row>
    <row r="1603" spans="2:12" x14ac:dyDescent="0.25">
      <c r="B1603" s="90" t="str">
        <f>IF(C1603="","",+COUNTA($C$7:C1603))</f>
        <v/>
      </c>
      <c r="C1603" s="94"/>
      <c r="D1603" s="94"/>
      <c r="E1603" s="94"/>
      <c r="F1603" s="94"/>
      <c r="G1603" s="91"/>
      <c r="H1603" s="91"/>
      <c r="I1603" s="91"/>
      <c r="J1603" s="92"/>
      <c r="K1603" s="92"/>
      <c r="L1603" s="93"/>
    </row>
    <row r="1604" spans="2:12" x14ac:dyDescent="0.25">
      <c r="B1604" s="90" t="str">
        <f>IF(C1604="","",+COUNTA($C$7:C1604))</f>
        <v/>
      </c>
      <c r="C1604" s="94"/>
      <c r="D1604" s="94"/>
      <c r="E1604" s="94"/>
      <c r="F1604" s="94"/>
      <c r="G1604" s="91"/>
      <c r="H1604" s="91"/>
      <c r="I1604" s="91"/>
      <c r="J1604" s="92"/>
      <c r="K1604" s="92"/>
      <c r="L1604" s="93"/>
    </row>
    <row r="1605" spans="2:12" x14ac:dyDescent="0.25">
      <c r="B1605" s="90" t="str">
        <f>IF(C1605="","",+COUNTA($C$7:C1605))</f>
        <v/>
      </c>
      <c r="C1605" s="94"/>
      <c r="D1605" s="94"/>
      <c r="E1605" s="94"/>
      <c r="F1605" s="94"/>
      <c r="G1605" s="91"/>
      <c r="H1605" s="91"/>
      <c r="I1605" s="91"/>
      <c r="J1605" s="92"/>
      <c r="K1605" s="92"/>
      <c r="L1605" s="93"/>
    </row>
    <row r="1606" spans="2:12" x14ac:dyDescent="0.25">
      <c r="B1606" s="90" t="str">
        <f>IF(C1606="","",+COUNTA($C$7:C1606))</f>
        <v/>
      </c>
      <c r="C1606" s="94"/>
      <c r="D1606" s="94"/>
      <c r="E1606" s="94"/>
      <c r="F1606" s="94"/>
      <c r="G1606" s="91"/>
      <c r="H1606" s="91"/>
      <c r="I1606" s="91"/>
      <c r="J1606" s="92"/>
      <c r="K1606" s="92"/>
      <c r="L1606" s="93"/>
    </row>
    <row r="1607" spans="2:12" x14ac:dyDescent="0.25">
      <c r="B1607" s="90" t="str">
        <f>IF(C1607="","",+COUNTA($C$7:C1607))</f>
        <v/>
      </c>
      <c r="C1607" s="94"/>
      <c r="D1607" s="94"/>
      <c r="E1607" s="94"/>
      <c r="F1607" s="94"/>
      <c r="G1607" s="91"/>
      <c r="H1607" s="91"/>
      <c r="I1607" s="91"/>
      <c r="J1607" s="92"/>
      <c r="K1607" s="92"/>
      <c r="L1607" s="93"/>
    </row>
    <row r="1608" spans="2:12" x14ac:dyDescent="0.25">
      <c r="B1608" s="90" t="str">
        <f>IF(C1608="","",+COUNTA($C$7:C1608))</f>
        <v/>
      </c>
      <c r="C1608" s="94"/>
      <c r="D1608" s="94"/>
      <c r="E1608" s="94"/>
      <c r="F1608" s="94"/>
      <c r="G1608" s="91"/>
      <c r="H1608" s="91"/>
      <c r="I1608" s="91"/>
      <c r="J1608" s="92"/>
      <c r="K1608" s="92"/>
      <c r="L1608" s="93"/>
    </row>
    <row r="1609" spans="2:12" x14ac:dyDescent="0.25">
      <c r="B1609" s="90" t="str">
        <f>IF(C1609="","",+COUNTA($C$7:C1609))</f>
        <v/>
      </c>
      <c r="C1609" s="94"/>
      <c r="D1609" s="94"/>
      <c r="E1609" s="94"/>
      <c r="F1609" s="94"/>
      <c r="G1609" s="91"/>
      <c r="H1609" s="91"/>
      <c r="I1609" s="91"/>
      <c r="J1609" s="92"/>
      <c r="K1609" s="92"/>
      <c r="L1609" s="93"/>
    </row>
    <row r="1610" spans="2:12" x14ac:dyDescent="0.25">
      <c r="B1610" s="90" t="str">
        <f>IF(C1610="","",+COUNTA($C$7:C1610))</f>
        <v/>
      </c>
      <c r="C1610" s="94"/>
      <c r="D1610" s="94"/>
      <c r="E1610" s="94"/>
      <c r="F1610" s="94"/>
      <c r="G1610" s="91"/>
      <c r="H1610" s="91"/>
      <c r="I1610" s="91"/>
      <c r="J1610" s="92"/>
      <c r="K1610" s="92"/>
      <c r="L1610" s="93"/>
    </row>
    <row r="1611" spans="2:12" x14ac:dyDescent="0.25">
      <c r="B1611" s="90" t="str">
        <f>IF(C1611="","",+COUNTA($C$7:C1611))</f>
        <v/>
      </c>
      <c r="C1611" s="94"/>
      <c r="D1611" s="94"/>
      <c r="E1611" s="94"/>
      <c r="F1611" s="94"/>
      <c r="G1611" s="91"/>
      <c r="H1611" s="91"/>
      <c r="I1611" s="91"/>
      <c r="J1611" s="92"/>
      <c r="K1611" s="92"/>
      <c r="L1611" s="93"/>
    </row>
    <row r="1612" spans="2:12" x14ac:dyDescent="0.25">
      <c r="B1612" s="90" t="str">
        <f>IF(C1612="","",+COUNTA($C$7:C1612))</f>
        <v/>
      </c>
      <c r="C1612" s="94"/>
      <c r="D1612" s="94"/>
      <c r="E1612" s="94"/>
      <c r="F1612" s="94"/>
      <c r="G1612" s="91"/>
      <c r="H1612" s="91"/>
      <c r="I1612" s="91"/>
      <c r="J1612" s="92"/>
      <c r="K1612" s="92"/>
      <c r="L1612" s="93"/>
    </row>
    <row r="1613" spans="2:12" x14ac:dyDescent="0.25">
      <c r="B1613" s="90" t="str">
        <f>IF(C1613="","",+COUNTA($C$7:C1613))</f>
        <v/>
      </c>
      <c r="C1613" s="94"/>
      <c r="D1613" s="94"/>
      <c r="E1613" s="94"/>
      <c r="F1613" s="94"/>
      <c r="G1613" s="91"/>
      <c r="H1613" s="91"/>
      <c r="I1613" s="91"/>
      <c r="J1613" s="92"/>
      <c r="K1613" s="92"/>
      <c r="L1613" s="93"/>
    </row>
    <row r="1614" spans="2:12" x14ac:dyDescent="0.25">
      <c r="B1614" s="90" t="str">
        <f>IF(C1614="","",+COUNTA($C$7:C1614))</f>
        <v/>
      </c>
      <c r="C1614" s="94"/>
      <c r="D1614" s="94"/>
      <c r="E1614" s="94"/>
      <c r="F1614" s="94"/>
      <c r="G1614" s="91"/>
      <c r="H1614" s="91"/>
      <c r="I1614" s="91"/>
      <c r="J1614" s="92"/>
      <c r="K1614" s="92"/>
      <c r="L1614" s="93"/>
    </row>
    <row r="1615" spans="2:12" x14ac:dyDescent="0.25">
      <c r="B1615" s="90" t="str">
        <f>IF(C1615="","",+COUNTA($C$7:C1615))</f>
        <v/>
      </c>
      <c r="C1615" s="94"/>
      <c r="D1615" s="94"/>
      <c r="E1615" s="94"/>
      <c r="F1615" s="94"/>
      <c r="G1615" s="91"/>
      <c r="H1615" s="91"/>
      <c r="I1615" s="91"/>
      <c r="J1615" s="92"/>
      <c r="K1615" s="92"/>
      <c r="L1615" s="93"/>
    </row>
    <row r="1616" spans="2:12" x14ac:dyDescent="0.25">
      <c r="B1616" s="90" t="str">
        <f>IF(C1616="","",+COUNTA($C$7:C1616))</f>
        <v/>
      </c>
      <c r="C1616" s="94"/>
      <c r="D1616" s="94"/>
      <c r="E1616" s="94"/>
      <c r="F1616" s="94"/>
      <c r="G1616" s="91"/>
      <c r="H1616" s="91"/>
      <c r="I1616" s="91"/>
      <c r="J1616" s="92"/>
      <c r="K1616" s="92"/>
      <c r="L1616" s="93"/>
    </row>
    <row r="1617" spans="2:12" x14ac:dyDescent="0.25">
      <c r="B1617" s="90" t="str">
        <f>IF(C1617="","",+COUNTA($C$7:C1617))</f>
        <v/>
      </c>
      <c r="C1617" s="94"/>
      <c r="D1617" s="94"/>
      <c r="E1617" s="94"/>
      <c r="F1617" s="94"/>
      <c r="G1617" s="91"/>
      <c r="H1617" s="91"/>
      <c r="I1617" s="91"/>
      <c r="J1617" s="92"/>
      <c r="K1617" s="92"/>
      <c r="L1617" s="93"/>
    </row>
    <row r="1618" spans="2:12" x14ac:dyDescent="0.25">
      <c r="B1618" s="90" t="str">
        <f>IF(C1618="","",+COUNTA($C$7:C1618))</f>
        <v/>
      </c>
      <c r="C1618" s="94"/>
      <c r="D1618" s="94"/>
      <c r="E1618" s="94"/>
      <c r="F1618" s="94"/>
      <c r="G1618" s="91"/>
      <c r="H1618" s="91"/>
      <c r="I1618" s="91"/>
      <c r="J1618" s="92"/>
      <c r="K1618" s="92"/>
      <c r="L1618" s="93"/>
    </row>
    <row r="1619" spans="2:12" x14ac:dyDescent="0.25">
      <c r="B1619" s="90" t="str">
        <f>IF(C1619="","",+COUNTA($C$7:C1619))</f>
        <v/>
      </c>
      <c r="C1619" s="94"/>
      <c r="D1619" s="94"/>
      <c r="E1619" s="94"/>
      <c r="F1619" s="94"/>
      <c r="G1619" s="91"/>
      <c r="H1619" s="91"/>
      <c r="I1619" s="91"/>
      <c r="J1619" s="92"/>
      <c r="K1619" s="92"/>
      <c r="L1619" s="93"/>
    </row>
    <row r="1620" spans="2:12" x14ac:dyDescent="0.25">
      <c r="B1620" s="90" t="str">
        <f>IF(C1620="","",+COUNTA($C$7:C1620))</f>
        <v/>
      </c>
      <c r="C1620" s="94"/>
      <c r="D1620" s="94"/>
      <c r="E1620" s="94"/>
      <c r="F1620" s="94"/>
      <c r="G1620" s="91"/>
      <c r="H1620" s="91"/>
      <c r="I1620" s="91"/>
      <c r="J1620" s="92"/>
      <c r="K1620" s="92"/>
      <c r="L1620" s="93"/>
    </row>
    <row r="1621" spans="2:12" x14ac:dyDescent="0.25">
      <c r="B1621" s="90" t="str">
        <f>IF(C1621="","",+COUNTA($C$7:C1621))</f>
        <v/>
      </c>
      <c r="C1621" s="94"/>
      <c r="D1621" s="94"/>
      <c r="E1621" s="94"/>
      <c r="F1621" s="94"/>
      <c r="G1621" s="91"/>
      <c r="H1621" s="91"/>
      <c r="I1621" s="91"/>
      <c r="J1621" s="92"/>
      <c r="K1621" s="92"/>
      <c r="L1621" s="93"/>
    </row>
    <row r="1622" spans="2:12" x14ac:dyDescent="0.25">
      <c r="B1622" s="90" t="str">
        <f>IF(C1622="","",+COUNTA($C$7:C1622))</f>
        <v/>
      </c>
      <c r="C1622" s="94"/>
      <c r="D1622" s="94"/>
      <c r="E1622" s="94"/>
      <c r="F1622" s="94"/>
      <c r="G1622" s="91"/>
      <c r="H1622" s="91"/>
      <c r="I1622" s="91"/>
      <c r="J1622" s="92"/>
      <c r="K1622" s="92"/>
      <c r="L1622" s="93"/>
    </row>
    <row r="1623" spans="2:12" x14ac:dyDescent="0.25">
      <c r="B1623" s="90" t="str">
        <f>IF(C1623="","",+COUNTA($C$7:C1623))</f>
        <v/>
      </c>
      <c r="C1623" s="94"/>
      <c r="D1623" s="94"/>
      <c r="E1623" s="94"/>
      <c r="F1623" s="94"/>
      <c r="G1623" s="91"/>
      <c r="H1623" s="91"/>
      <c r="I1623" s="91"/>
      <c r="J1623" s="92"/>
      <c r="K1623" s="92"/>
      <c r="L1623" s="93"/>
    </row>
    <row r="1624" spans="2:12" x14ac:dyDescent="0.25">
      <c r="B1624" s="90" t="str">
        <f>IF(C1624="","",+COUNTA($C$7:C1624))</f>
        <v/>
      </c>
      <c r="C1624" s="94"/>
      <c r="D1624" s="94"/>
      <c r="E1624" s="94"/>
      <c r="F1624" s="94"/>
      <c r="G1624" s="91"/>
      <c r="H1624" s="91"/>
      <c r="I1624" s="91"/>
      <c r="J1624" s="92"/>
      <c r="K1624" s="92"/>
      <c r="L1624" s="93"/>
    </row>
    <row r="1625" spans="2:12" x14ac:dyDescent="0.25">
      <c r="B1625" s="90" t="str">
        <f>IF(C1625="","",+COUNTA($C$7:C1625))</f>
        <v/>
      </c>
      <c r="C1625" s="94"/>
      <c r="D1625" s="94"/>
      <c r="E1625" s="94"/>
      <c r="F1625" s="94"/>
      <c r="G1625" s="91"/>
      <c r="H1625" s="91"/>
      <c r="I1625" s="91"/>
      <c r="J1625" s="92"/>
      <c r="K1625" s="92"/>
      <c r="L1625" s="93"/>
    </row>
    <row r="1626" spans="2:12" x14ac:dyDescent="0.25">
      <c r="B1626" s="90" t="str">
        <f>IF(C1626="","",+COUNTA($C$7:C1626))</f>
        <v/>
      </c>
      <c r="C1626" s="94"/>
      <c r="D1626" s="94"/>
      <c r="E1626" s="94"/>
      <c r="F1626" s="94"/>
      <c r="G1626" s="91"/>
      <c r="H1626" s="91"/>
      <c r="I1626" s="91"/>
      <c r="J1626" s="92"/>
      <c r="K1626" s="92"/>
      <c r="L1626" s="93"/>
    </row>
    <row r="1627" spans="2:12" x14ac:dyDescent="0.25">
      <c r="B1627" s="90" t="str">
        <f>IF(C1627="","",+COUNTA($C$7:C1627))</f>
        <v/>
      </c>
      <c r="C1627" s="94"/>
      <c r="D1627" s="94"/>
      <c r="E1627" s="94"/>
      <c r="F1627" s="94"/>
      <c r="G1627" s="91"/>
      <c r="H1627" s="91"/>
      <c r="I1627" s="91"/>
      <c r="J1627" s="92"/>
      <c r="K1627" s="92"/>
      <c r="L1627" s="93"/>
    </row>
    <row r="1628" spans="2:12" x14ac:dyDescent="0.25">
      <c r="B1628" s="90" t="str">
        <f>IF(C1628="","",+COUNTA($C$7:C1628))</f>
        <v/>
      </c>
      <c r="C1628" s="94"/>
      <c r="D1628" s="94"/>
      <c r="E1628" s="94"/>
      <c r="F1628" s="94"/>
      <c r="G1628" s="91"/>
      <c r="H1628" s="91"/>
      <c r="I1628" s="91"/>
      <c r="J1628" s="92"/>
      <c r="K1628" s="92"/>
      <c r="L1628" s="93"/>
    </row>
    <row r="1629" spans="2:12" x14ac:dyDescent="0.25">
      <c r="B1629" s="90" t="str">
        <f>IF(C1629="","",+COUNTA($C$7:C1629))</f>
        <v/>
      </c>
      <c r="C1629" s="94"/>
      <c r="D1629" s="94"/>
      <c r="E1629" s="94"/>
      <c r="F1629" s="94"/>
      <c r="G1629" s="91"/>
      <c r="H1629" s="91"/>
      <c r="I1629" s="91"/>
      <c r="J1629" s="92"/>
      <c r="K1629" s="92"/>
      <c r="L1629" s="93"/>
    </row>
    <row r="1630" spans="2:12" x14ac:dyDescent="0.25">
      <c r="B1630" s="90" t="str">
        <f>IF(C1630="","",+COUNTA($C$7:C1630))</f>
        <v/>
      </c>
      <c r="C1630" s="94"/>
      <c r="D1630" s="94"/>
      <c r="E1630" s="94"/>
      <c r="F1630" s="94"/>
      <c r="G1630" s="91"/>
      <c r="H1630" s="91"/>
      <c r="I1630" s="91"/>
      <c r="J1630" s="92"/>
      <c r="K1630" s="92"/>
      <c r="L1630" s="93"/>
    </row>
    <row r="1631" spans="2:12" x14ac:dyDescent="0.25">
      <c r="B1631" s="90" t="str">
        <f>IF(C1631="","",+COUNTA($C$7:C1631))</f>
        <v/>
      </c>
      <c r="C1631" s="94"/>
      <c r="D1631" s="94"/>
      <c r="E1631" s="94"/>
      <c r="F1631" s="94"/>
      <c r="G1631" s="91"/>
      <c r="H1631" s="91"/>
      <c r="I1631" s="91"/>
      <c r="J1631" s="92"/>
      <c r="K1631" s="92"/>
      <c r="L1631" s="93"/>
    </row>
    <row r="1632" spans="2:12" x14ac:dyDescent="0.25">
      <c r="B1632" s="90" t="str">
        <f>IF(C1632="","",+COUNTA($C$7:C1632))</f>
        <v/>
      </c>
      <c r="C1632" s="94"/>
      <c r="D1632" s="94"/>
      <c r="E1632" s="94"/>
      <c r="F1632" s="94"/>
      <c r="G1632" s="91"/>
      <c r="H1632" s="91"/>
      <c r="I1632" s="91"/>
      <c r="J1632" s="92"/>
      <c r="K1632" s="92"/>
      <c r="L1632" s="93"/>
    </row>
    <row r="1633" spans="2:12" x14ac:dyDescent="0.25">
      <c r="B1633" s="90" t="str">
        <f>IF(C1633="","",+COUNTA($C$7:C1633))</f>
        <v/>
      </c>
      <c r="C1633" s="94"/>
      <c r="D1633" s="94"/>
      <c r="E1633" s="94"/>
      <c r="F1633" s="94"/>
      <c r="G1633" s="91"/>
      <c r="H1633" s="91"/>
      <c r="I1633" s="91"/>
      <c r="J1633" s="92"/>
      <c r="K1633" s="92"/>
      <c r="L1633" s="93"/>
    </row>
    <row r="1634" spans="2:12" x14ac:dyDescent="0.25">
      <c r="B1634" s="90" t="str">
        <f>IF(C1634="","",+COUNTA($C$7:C1634))</f>
        <v/>
      </c>
      <c r="C1634" s="94"/>
      <c r="D1634" s="94"/>
      <c r="E1634" s="94"/>
      <c r="F1634" s="94"/>
      <c r="G1634" s="91"/>
      <c r="H1634" s="91"/>
      <c r="I1634" s="91"/>
      <c r="J1634" s="92"/>
      <c r="K1634" s="92"/>
      <c r="L1634" s="93"/>
    </row>
    <row r="1635" spans="2:12" x14ac:dyDescent="0.25">
      <c r="B1635" s="90" t="str">
        <f>IF(C1635="","",+COUNTA($C$7:C1635))</f>
        <v/>
      </c>
      <c r="C1635" s="94"/>
      <c r="D1635" s="94"/>
      <c r="E1635" s="94"/>
      <c r="F1635" s="94"/>
      <c r="G1635" s="91"/>
      <c r="H1635" s="91"/>
      <c r="I1635" s="91"/>
      <c r="J1635" s="92"/>
      <c r="K1635" s="92"/>
      <c r="L1635" s="93"/>
    </row>
    <row r="1636" spans="2:12" x14ac:dyDescent="0.25">
      <c r="B1636" s="90" t="str">
        <f>IF(C1636="","",+COUNTA($C$7:C1636))</f>
        <v/>
      </c>
      <c r="C1636" s="94"/>
      <c r="D1636" s="94"/>
      <c r="E1636" s="94"/>
      <c r="F1636" s="94"/>
      <c r="G1636" s="91"/>
      <c r="H1636" s="91"/>
      <c r="I1636" s="91"/>
      <c r="J1636" s="92"/>
      <c r="K1636" s="92"/>
      <c r="L1636" s="93"/>
    </row>
    <row r="1637" spans="2:12" x14ac:dyDescent="0.25">
      <c r="B1637" s="90" t="str">
        <f>IF(C1637="","",+COUNTA($C$7:C1637))</f>
        <v/>
      </c>
      <c r="C1637" s="94"/>
      <c r="D1637" s="94"/>
      <c r="E1637" s="94"/>
      <c r="F1637" s="94"/>
      <c r="G1637" s="91"/>
      <c r="H1637" s="91"/>
      <c r="I1637" s="91"/>
      <c r="J1637" s="92"/>
      <c r="K1637" s="92"/>
      <c r="L1637" s="93"/>
    </row>
    <row r="1638" spans="2:12" x14ac:dyDescent="0.25">
      <c r="B1638" s="90" t="str">
        <f>IF(C1638="","",+COUNTA($C$7:C1638))</f>
        <v/>
      </c>
      <c r="C1638" s="94"/>
      <c r="D1638" s="94"/>
      <c r="E1638" s="94"/>
      <c r="F1638" s="94"/>
      <c r="G1638" s="91"/>
      <c r="H1638" s="91"/>
      <c r="I1638" s="91"/>
      <c r="J1638" s="92"/>
      <c r="K1638" s="92"/>
      <c r="L1638" s="93"/>
    </row>
    <row r="1639" spans="2:12" x14ac:dyDescent="0.25">
      <c r="B1639" s="90" t="str">
        <f>IF(C1639="","",+COUNTA($C$7:C1639))</f>
        <v/>
      </c>
      <c r="C1639" s="94"/>
      <c r="D1639" s="94"/>
      <c r="E1639" s="94"/>
      <c r="F1639" s="94"/>
      <c r="G1639" s="91"/>
      <c r="H1639" s="91"/>
      <c r="I1639" s="91"/>
      <c r="J1639" s="92"/>
      <c r="K1639" s="92"/>
      <c r="L1639" s="93"/>
    </row>
    <row r="1640" spans="2:12" x14ac:dyDescent="0.25">
      <c r="B1640" s="90" t="str">
        <f>IF(C1640="","",+COUNTA($C$7:C1640))</f>
        <v/>
      </c>
      <c r="C1640" s="94"/>
      <c r="D1640" s="94"/>
      <c r="E1640" s="94"/>
      <c r="F1640" s="94"/>
      <c r="G1640" s="91"/>
      <c r="H1640" s="91"/>
      <c r="I1640" s="91"/>
      <c r="J1640" s="92"/>
      <c r="K1640" s="92"/>
      <c r="L1640" s="93"/>
    </row>
    <row r="1641" spans="2:12" x14ac:dyDescent="0.25">
      <c r="B1641" s="90" t="str">
        <f>IF(C1641="","",+COUNTA($C$7:C1641))</f>
        <v/>
      </c>
      <c r="C1641" s="94"/>
      <c r="D1641" s="94"/>
      <c r="E1641" s="94"/>
      <c r="F1641" s="94"/>
      <c r="G1641" s="91"/>
      <c r="H1641" s="91"/>
      <c r="I1641" s="91"/>
      <c r="J1641" s="92"/>
      <c r="K1641" s="92"/>
      <c r="L1641" s="93"/>
    </row>
    <row r="1642" spans="2:12" x14ac:dyDescent="0.25">
      <c r="B1642" s="90" t="str">
        <f>IF(C1642="","",+COUNTA($C$7:C1642))</f>
        <v/>
      </c>
      <c r="C1642" s="94"/>
      <c r="D1642" s="94"/>
      <c r="E1642" s="94"/>
      <c r="F1642" s="94"/>
      <c r="G1642" s="91"/>
      <c r="H1642" s="91"/>
      <c r="I1642" s="91"/>
      <c r="J1642" s="92"/>
      <c r="K1642" s="92"/>
      <c r="L1642" s="93"/>
    </row>
    <row r="1643" spans="2:12" x14ac:dyDescent="0.25">
      <c r="B1643" s="90" t="str">
        <f>IF(C1643="","",+COUNTA($C$7:C1643))</f>
        <v/>
      </c>
      <c r="C1643" s="94"/>
      <c r="D1643" s="94"/>
      <c r="E1643" s="94"/>
      <c r="F1643" s="94"/>
      <c r="G1643" s="91"/>
      <c r="H1643" s="91"/>
      <c r="I1643" s="91"/>
      <c r="J1643" s="92"/>
      <c r="K1643" s="92"/>
      <c r="L1643" s="93"/>
    </row>
    <row r="1644" spans="2:12" x14ac:dyDescent="0.25">
      <c r="B1644" s="90" t="str">
        <f>IF(C1644="","",+COUNTA($C$7:C1644))</f>
        <v/>
      </c>
      <c r="C1644" s="94"/>
      <c r="D1644" s="94"/>
      <c r="E1644" s="94"/>
      <c r="F1644" s="94"/>
      <c r="G1644" s="91"/>
      <c r="H1644" s="91"/>
      <c r="I1644" s="91"/>
      <c r="J1644" s="92"/>
      <c r="K1644" s="92"/>
      <c r="L1644" s="93"/>
    </row>
    <row r="1645" spans="2:12" x14ac:dyDescent="0.25">
      <c r="B1645" s="90" t="str">
        <f>IF(C1645="","",+COUNTA($C$7:C1645))</f>
        <v/>
      </c>
      <c r="C1645" s="94"/>
      <c r="D1645" s="94"/>
      <c r="E1645" s="94"/>
      <c r="F1645" s="94"/>
      <c r="G1645" s="91"/>
      <c r="H1645" s="91"/>
      <c r="I1645" s="91"/>
      <c r="J1645" s="92"/>
      <c r="K1645" s="92"/>
      <c r="L1645" s="93"/>
    </row>
    <row r="1646" spans="2:12" x14ac:dyDescent="0.25">
      <c r="B1646" s="90" t="str">
        <f>IF(C1646="","",+COUNTA($C$7:C1646))</f>
        <v/>
      </c>
      <c r="C1646" s="94"/>
      <c r="D1646" s="94"/>
      <c r="E1646" s="94"/>
      <c r="F1646" s="94"/>
      <c r="G1646" s="91"/>
      <c r="H1646" s="91"/>
      <c r="I1646" s="91"/>
      <c r="J1646" s="92"/>
      <c r="K1646" s="92"/>
      <c r="L1646" s="93"/>
    </row>
    <row r="1647" spans="2:12" x14ac:dyDescent="0.25">
      <c r="B1647" s="90" t="str">
        <f>IF(C1647="","",+COUNTA($C$7:C1647))</f>
        <v/>
      </c>
      <c r="C1647" s="94"/>
      <c r="D1647" s="94"/>
      <c r="E1647" s="94"/>
      <c r="F1647" s="94"/>
      <c r="G1647" s="91"/>
      <c r="H1647" s="91"/>
      <c r="I1647" s="91"/>
      <c r="J1647" s="92"/>
      <c r="K1647" s="92"/>
      <c r="L1647" s="93"/>
    </row>
    <row r="1648" spans="2:12" x14ac:dyDescent="0.25">
      <c r="B1648" s="90" t="str">
        <f>IF(C1648="","",+COUNTA($C$7:C1648))</f>
        <v/>
      </c>
      <c r="C1648" s="94"/>
      <c r="D1648" s="94"/>
      <c r="E1648" s="94"/>
      <c r="F1648" s="94"/>
      <c r="G1648" s="91"/>
      <c r="H1648" s="91"/>
      <c r="I1648" s="91"/>
      <c r="J1648" s="92"/>
      <c r="K1648" s="92"/>
      <c r="L1648" s="93"/>
    </row>
    <row r="1649" spans="2:12" x14ac:dyDescent="0.25">
      <c r="B1649" s="90" t="str">
        <f>IF(C1649="","",+COUNTA($C$7:C1649))</f>
        <v/>
      </c>
      <c r="C1649" s="94"/>
      <c r="D1649" s="94"/>
      <c r="E1649" s="94"/>
      <c r="F1649" s="94"/>
      <c r="G1649" s="91"/>
      <c r="H1649" s="91"/>
      <c r="I1649" s="91"/>
      <c r="J1649" s="92"/>
      <c r="K1649" s="92"/>
      <c r="L1649" s="93"/>
    </row>
    <row r="1650" spans="2:12" x14ac:dyDescent="0.25">
      <c r="B1650" s="90" t="str">
        <f>IF(C1650="","",+COUNTA($C$7:C1650))</f>
        <v/>
      </c>
      <c r="C1650" s="94"/>
      <c r="D1650" s="94"/>
      <c r="E1650" s="94"/>
      <c r="F1650" s="94"/>
      <c r="G1650" s="91"/>
      <c r="H1650" s="91"/>
      <c r="I1650" s="91"/>
      <c r="J1650" s="92"/>
      <c r="K1650" s="92"/>
      <c r="L1650" s="93"/>
    </row>
    <row r="1651" spans="2:12" x14ac:dyDescent="0.25">
      <c r="B1651" s="90" t="str">
        <f>IF(C1651="","",+COUNTA($C$7:C1651))</f>
        <v/>
      </c>
      <c r="C1651" s="94"/>
      <c r="D1651" s="94"/>
      <c r="E1651" s="94"/>
      <c r="F1651" s="94"/>
      <c r="G1651" s="91"/>
      <c r="H1651" s="91"/>
      <c r="I1651" s="91"/>
      <c r="J1651" s="92"/>
      <c r="K1651" s="92"/>
      <c r="L1651" s="93"/>
    </row>
    <row r="1652" spans="2:12" x14ac:dyDescent="0.25">
      <c r="B1652" s="90" t="str">
        <f>IF(C1652="","",+COUNTA($C$7:C1652))</f>
        <v/>
      </c>
      <c r="C1652" s="94"/>
      <c r="D1652" s="94"/>
      <c r="E1652" s="94"/>
      <c r="F1652" s="94"/>
      <c r="G1652" s="91"/>
      <c r="H1652" s="91"/>
      <c r="I1652" s="91"/>
      <c r="J1652" s="92"/>
      <c r="K1652" s="92"/>
      <c r="L1652" s="93"/>
    </row>
    <row r="1653" spans="2:12" x14ac:dyDescent="0.25">
      <c r="B1653" s="90" t="str">
        <f>IF(C1653="","",+COUNTA($C$7:C1653))</f>
        <v/>
      </c>
      <c r="C1653" s="94"/>
      <c r="D1653" s="94"/>
      <c r="E1653" s="94"/>
      <c r="F1653" s="94"/>
      <c r="G1653" s="91"/>
      <c r="H1653" s="91"/>
      <c r="I1653" s="91"/>
      <c r="J1653" s="92"/>
      <c r="K1653" s="92"/>
      <c r="L1653" s="93"/>
    </row>
    <row r="1654" spans="2:12" x14ac:dyDescent="0.25">
      <c r="B1654" s="90" t="str">
        <f>IF(C1654="","",+COUNTA($C$7:C1654))</f>
        <v/>
      </c>
      <c r="C1654" s="94"/>
      <c r="D1654" s="94"/>
      <c r="E1654" s="94"/>
      <c r="F1654" s="94"/>
      <c r="G1654" s="91"/>
      <c r="H1654" s="91"/>
      <c r="I1654" s="91"/>
      <c r="J1654" s="92"/>
      <c r="K1654" s="92"/>
      <c r="L1654" s="93"/>
    </row>
    <row r="1655" spans="2:12" x14ac:dyDescent="0.25">
      <c r="B1655" s="90" t="str">
        <f>IF(C1655="","",+COUNTA($C$7:C1655))</f>
        <v/>
      </c>
      <c r="C1655" s="94"/>
      <c r="D1655" s="94"/>
      <c r="E1655" s="94"/>
      <c r="F1655" s="94"/>
      <c r="G1655" s="91"/>
      <c r="H1655" s="91"/>
      <c r="I1655" s="91"/>
      <c r="J1655" s="92"/>
      <c r="K1655" s="92"/>
      <c r="L1655" s="93"/>
    </row>
    <row r="1656" spans="2:12" x14ac:dyDescent="0.25">
      <c r="B1656" s="90" t="str">
        <f>IF(C1656="","",+COUNTA($C$7:C1656))</f>
        <v/>
      </c>
      <c r="C1656" s="94"/>
      <c r="D1656" s="94"/>
      <c r="E1656" s="94"/>
      <c r="F1656" s="94"/>
      <c r="G1656" s="91"/>
      <c r="H1656" s="91"/>
      <c r="I1656" s="91"/>
      <c r="J1656" s="92"/>
      <c r="K1656" s="92"/>
      <c r="L1656" s="93"/>
    </row>
    <row r="1657" spans="2:12" x14ac:dyDescent="0.25">
      <c r="B1657" s="90" t="str">
        <f>IF(C1657="","",+COUNTA($C$7:C1657))</f>
        <v/>
      </c>
      <c r="C1657" s="94"/>
      <c r="D1657" s="94"/>
      <c r="E1657" s="94"/>
      <c r="F1657" s="94"/>
      <c r="G1657" s="91"/>
      <c r="H1657" s="91"/>
      <c r="I1657" s="91"/>
      <c r="J1657" s="92"/>
      <c r="K1657" s="92"/>
      <c r="L1657" s="93"/>
    </row>
    <row r="1658" spans="2:12" x14ac:dyDescent="0.25">
      <c r="B1658" s="90" t="str">
        <f>IF(C1658="","",+COUNTA($C$7:C1658))</f>
        <v/>
      </c>
      <c r="C1658" s="94"/>
      <c r="D1658" s="94"/>
      <c r="E1658" s="94"/>
      <c r="F1658" s="94"/>
      <c r="G1658" s="91"/>
      <c r="H1658" s="91"/>
      <c r="I1658" s="91"/>
      <c r="J1658" s="92"/>
      <c r="K1658" s="92"/>
      <c r="L1658" s="93"/>
    </row>
    <row r="1659" spans="2:12" x14ac:dyDescent="0.25">
      <c r="B1659" s="90" t="str">
        <f>IF(C1659="","",+COUNTA($C$7:C1659))</f>
        <v/>
      </c>
      <c r="C1659" s="94"/>
      <c r="D1659" s="94"/>
      <c r="E1659" s="94"/>
      <c r="F1659" s="94"/>
      <c r="G1659" s="91"/>
      <c r="H1659" s="91"/>
      <c r="I1659" s="91"/>
      <c r="J1659" s="92"/>
      <c r="K1659" s="92"/>
      <c r="L1659" s="93"/>
    </row>
    <row r="1660" spans="2:12" x14ac:dyDescent="0.25">
      <c r="B1660" s="90" t="str">
        <f>IF(C1660="","",+COUNTA($C$7:C1660))</f>
        <v/>
      </c>
      <c r="C1660" s="94"/>
      <c r="D1660" s="94"/>
      <c r="E1660" s="94"/>
      <c r="F1660" s="94"/>
      <c r="G1660" s="91"/>
      <c r="H1660" s="91"/>
      <c r="I1660" s="91"/>
      <c r="J1660" s="92"/>
      <c r="K1660" s="92"/>
      <c r="L1660" s="93"/>
    </row>
    <row r="1661" spans="2:12" x14ac:dyDescent="0.25">
      <c r="B1661" s="90" t="str">
        <f>IF(C1661="","",+COUNTA($C$7:C1661))</f>
        <v/>
      </c>
      <c r="C1661" s="94"/>
      <c r="D1661" s="94"/>
      <c r="E1661" s="94"/>
      <c r="F1661" s="94"/>
      <c r="G1661" s="91"/>
      <c r="H1661" s="91"/>
      <c r="I1661" s="91"/>
      <c r="J1661" s="92"/>
      <c r="K1661" s="92"/>
      <c r="L1661" s="93"/>
    </row>
    <row r="1662" spans="2:12" x14ac:dyDescent="0.25">
      <c r="B1662" s="90" t="str">
        <f>IF(C1662="","",+COUNTA($C$7:C1662))</f>
        <v/>
      </c>
      <c r="C1662" s="94"/>
      <c r="D1662" s="94"/>
      <c r="E1662" s="94"/>
      <c r="F1662" s="94"/>
      <c r="G1662" s="91"/>
      <c r="H1662" s="91"/>
      <c r="I1662" s="91"/>
      <c r="J1662" s="92"/>
      <c r="K1662" s="92"/>
      <c r="L1662" s="93"/>
    </row>
    <row r="1663" spans="2:12" x14ac:dyDescent="0.25">
      <c r="B1663" s="90" t="str">
        <f>IF(C1663="","",+COUNTA($C$7:C1663))</f>
        <v/>
      </c>
      <c r="C1663" s="94"/>
      <c r="D1663" s="94"/>
      <c r="E1663" s="94"/>
      <c r="F1663" s="94"/>
      <c r="G1663" s="91"/>
      <c r="H1663" s="91"/>
      <c r="I1663" s="91"/>
      <c r="J1663" s="92"/>
      <c r="K1663" s="92"/>
      <c r="L1663" s="93"/>
    </row>
    <row r="1664" spans="2:12" x14ac:dyDescent="0.25">
      <c r="B1664" s="90" t="str">
        <f>IF(C1664="","",+COUNTA($C$7:C1664))</f>
        <v/>
      </c>
      <c r="C1664" s="94"/>
      <c r="D1664" s="94"/>
      <c r="E1664" s="94"/>
      <c r="F1664" s="94"/>
      <c r="G1664" s="91"/>
      <c r="H1664" s="91"/>
      <c r="I1664" s="91"/>
      <c r="J1664" s="92"/>
      <c r="K1664" s="92"/>
      <c r="L1664" s="93"/>
    </row>
    <row r="1665" spans="2:12" x14ac:dyDescent="0.25">
      <c r="B1665" s="90" t="str">
        <f>IF(C1665="","",+COUNTA($C$7:C1665))</f>
        <v/>
      </c>
      <c r="C1665" s="94"/>
      <c r="D1665" s="94"/>
      <c r="E1665" s="94"/>
      <c r="F1665" s="94"/>
      <c r="G1665" s="91"/>
      <c r="H1665" s="91"/>
      <c r="I1665" s="91"/>
      <c r="J1665" s="92"/>
      <c r="K1665" s="92"/>
      <c r="L1665" s="93"/>
    </row>
    <row r="1666" spans="2:12" x14ac:dyDescent="0.25">
      <c r="B1666" s="90" t="str">
        <f>IF(C1666="","",+COUNTA($C$7:C1666))</f>
        <v/>
      </c>
      <c r="C1666" s="94"/>
      <c r="D1666" s="94"/>
      <c r="E1666" s="94"/>
      <c r="F1666" s="94"/>
      <c r="G1666" s="91"/>
      <c r="H1666" s="91"/>
      <c r="I1666" s="91"/>
      <c r="J1666" s="92"/>
      <c r="K1666" s="92"/>
      <c r="L1666" s="93"/>
    </row>
    <row r="1667" spans="2:12" x14ac:dyDescent="0.25">
      <c r="B1667" s="90" t="str">
        <f>IF(C1667="","",+COUNTA($C$7:C1667))</f>
        <v/>
      </c>
      <c r="C1667" s="94"/>
      <c r="D1667" s="94"/>
      <c r="E1667" s="94"/>
      <c r="F1667" s="94"/>
      <c r="G1667" s="91"/>
      <c r="H1667" s="91"/>
      <c r="I1667" s="91"/>
      <c r="J1667" s="92"/>
      <c r="K1667" s="92"/>
      <c r="L1667" s="93"/>
    </row>
    <row r="1668" spans="2:12" x14ac:dyDescent="0.25">
      <c r="B1668" s="90" t="str">
        <f>IF(C1668="","",+COUNTA($C$7:C1668))</f>
        <v/>
      </c>
      <c r="C1668" s="94"/>
      <c r="D1668" s="94"/>
      <c r="E1668" s="94"/>
      <c r="F1668" s="94"/>
      <c r="G1668" s="91"/>
      <c r="H1668" s="91"/>
      <c r="I1668" s="91"/>
      <c r="J1668" s="92"/>
      <c r="K1668" s="92"/>
      <c r="L1668" s="93"/>
    </row>
    <row r="1669" spans="2:12" x14ac:dyDescent="0.25">
      <c r="B1669" s="90" t="str">
        <f>IF(C1669="","",+COUNTA($C$7:C1669))</f>
        <v/>
      </c>
      <c r="C1669" s="94"/>
      <c r="D1669" s="94"/>
      <c r="E1669" s="94"/>
      <c r="F1669" s="94"/>
      <c r="G1669" s="91"/>
      <c r="H1669" s="91"/>
      <c r="I1669" s="91"/>
      <c r="J1669" s="92"/>
      <c r="K1669" s="92"/>
      <c r="L1669" s="93"/>
    </row>
    <row r="1670" spans="2:12" x14ac:dyDescent="0.25">
      <c r="B1670" s="90" t="str">
        <f>IF(C1670="","",+COUNTA($C$7:C1670))</f>
        <v/>
      </c>
      <c r="C1670" s="94"/>
      <c r="D1670" s="94"/>
      <c r="E1670" s="94"/>
      <c r="F1670" s="94"/>
      <c r="G1670" s="91"/>
      <c r="H1670" s="91"/>
      <c r="I1670" s="91"/>
      <c r="J1670" s="92"/>
      <c r="K1670" s="92"/>
      <c r="L1670" s="93"/>
    </row>
    <row r="1671" spans="2:12" x14ac:dyDescent="0.25">
      <c r="B1671" s="90" t="str">
        <f>IF(C1671="","",+COUNTA($C$7:C1671))</f>
        <v/>
      </c>
      <c r="C1671" s="94"/>
      <c r="D1671" s="94"/>
      <c r="E1671" s="94"/>
      <c r="F1671" s="94"/>
      <c r="G1671" s="91"/>
      <c r="H1671" s="91"/>
      <c r="I1671" s="91"/>
      <c r="J1671" s="92"/>
      <c r="K1671" s="92"/>
      <c r="L1671" s="93"/>
    </row>
    <row r="1672" spans="2:12" x14ac:dyDescent="0.25">
      <c r="B1672" s="90" t="str">
        <f>IF(C1672="","",+COUNTA($C$7:C1672))</f>
        <v/>
      </c>
      <c r="C1672" s="94"/>
      <c r="D1672" s="94"/>
      <c r="E1672" s="94"/>
      <c r="F1672" s="94"/>
      <c r="G1672" s="91"/>
      <c r="H1672" s="91"/>
      <c r="I1672" s="91"/>
      <c r="J1672" s="92"/>
      <c r="K1672" s="92"/>
      <c r="L1672" s="93"/>
    </row>
    <row r="1673" spans="2:12" x14ac:dyDescent="0.25">
      <c r="B1673" s="90" t="str">
        <f>IF(C1673="","",+COUNTA($C$7:C1673))</f>
        <v/>
      </c>
      <c r="C1673" s="94"/>
      <c r="D1673" s="94"/>
      <c r="E1673" s="94"/>
      <c r="F1673" s="94"/>
      <c r="G1673" s="91"/>
      <c r="H1673" s="91"/>
      <c r="I1673" s="91"/>
      <c r="J1673" s="92"/>
      <c r="K1673" s="92"/>
      <c r="L1673" s="93"/>
    </row>
    <row r="1674" spans="2:12" x14ac:dyDescent="0.25">
      <c r="B1674" s="90" t="str">
        <f>IF(C1674="","",+COUNTA($C$7:C1674))</f>
        <v/>
      </c>
      <c r="C1674" s="94"/>
      <c r="D1674" s="94"/>
      <c r="E1674" s="94"/>
      <c r="F1674" s="94"/>
      <c r="G1674" s="91"/>
      <c r="H1674" s="91"/>
      <c r="I1674" s="91"/>
      <c r="J1674" s="92"/>
      <c r="K1674" s="92"/>
      <c r="L1674" s="93"/>
    </row>
    <row r="1675" spans="2:12" x14ac:dyDescent="0.25">
      <c r="B1675" s="90" t="str">
        <f>IF(C1675="","",+COUNTA($C$7:C1675))</f>
        <v/>
      </c>
      <c r="C1675" s="94"/>
      <c r="D1675" s="94"/>
      <c r="E1675" s="94"/>
      <c r="F1675" s="94"/>
      <c r="G1675" s="91"/>
      <c r="H1675" s="91"/>
      <c r="I1675" s="91"/>
      <c r="J1675" s="92"/>
      <c r="K1675" s="92"/>
      <c r="L1675" s="93"/>
    </row>
    <row r="1676" spans="2:12" x14ac:dyDescent="0.25">
      <c r="B1676" s="90" t="str">
        <f>IF(C1676="","",+COUNTA($C$7:C1676))</f>
        <v/>
      </c>
      <c r="C1676" s="94"/>
      <c r="D1676" s="94"/>
      <c r="E1676" s="94"/>
      <c r="F1676" s="94"/>
      <c r="G1676" s="91"/>
      <c r="H1676" s="91"/>
      <c r="I1676" s="91"/>
      <c r="J1676" s="92"/>
      <c r="K1676" s="92"/>
      <c r="L1676" s="93"/>
    </row>
    <row r="1677" spans="2:12" x14ac:dyDescent="0.25">
      <c r="B1677" s="90" t="str">
        <f>IF(C1677="","",+COUNTA($C$7:C1677))</f>
        <v/>
      </c>
      <c r="C1677" s="94"/>
      <c r="D1677" s="94"/>
      <c r="E1677" s="94"/>
      <c r="F1677" s="94"/>
      <c r="G1677" s="91"/>
      <c r="H1677" s="91"/>
      <c r="I1677" s="91"/>
      <c r="J1677" s="92"/>
      <c r="K1677" s="92"/>
      <c r="L1677" s="93"/>
    </row>
    <row r="1678" spans="2:12" x14ac:dyDescent="0.25">
      <c r="B1678" s="90" t="str">
        <f>IF(C1678="","",+COUNTA($C$7:C1678))</f>
        <v/>
      </c>
      <c r="C1678" s="94"/>
      <c r="D1678" s="94"/>
      <c r="E1678" s="94"/>
      <c r="F1678" s="94"/>
      <c r="G1678" s="91"/>
      <c r="H1678" s="91"/>
      <c r="I1678" s="91"/>
      <c r="J1678" s="92"/>
      <c r="K1678" s="92"/>
      <c r="L1678" s="93"/>
    </row>
    <row r="1679" spans="2:12" x14ac:dyDescent="0.25">
      <c r="B1679" s="90" t="str">
        <f>IF(C1679="","",+COUNTA($C$7:C1679))</f>
        <v/>
      </c>
      <c r="C1679" s="94"/>
      <c r="D1679" s="94"/>
      <c r="E1679" s="94"/>
      <c r="F1679" s="94"/>
      <c r="G1679" s="91"/>
      <c r="H1679" s="91"/>
      <c r="I1679" s="91"/>
      <c r="J1679" s="92"/>
      <c r="K1679" s="92"/>
      <c r="L1679" s="93"/>
    </row>
    <row r="1680" spans="2:12" x14ac:dyDescent="0.25">
      <c r="B1680" s="90" t="str">
        <f>IF(C1680="","",+COUNTA($C$7:C1680))</f>
        <v/>
      </c>
      <c r="C1680" s="94"/>
      <c r="D1680" s="94"/>
      <c r="E1680" s="94"/>
      <c r="F1680" s="94"/>
      <c r="G1680" s="91"/>
      <c r="H1680" s="91"/>
      <c r="I1680" s="91"/>
      <c r="J1680" s="92"/>
      <c r="K1680" s="92"/>
      <c r="L1680" s="93"/>
    </row>
    <row r="1681" spans="2:12" x14ac:dyDescent="0.25">
      <c r="B1681" s="90" t="str">
        <f>IF(C1681="","",+COUNTA($C$7:C1681))</f>
        <v/>
      </c>
      <c r="C1681" s="94"/>
      <c r="D1681" s="94"/>
      <c r="E1681" s="94"/>
      <c r="F1681" s="94"/>
      <c r="G1681" s="91"/>
      <c r="H1681" s="91"/>
      <c r="I1681" s="91"/>
      <c r="J1681" s="92"/>
      <c r="K1681" s="92"/>
      <c r="L1681" s="93"/>
    </row>
    <row r="1682" spans="2:12" x14ac:dyDescent="0.25">
      <c r="B1682" s="90" t="str">
        <f>IF(C1682="","",+COUNTA($C$7:C1682))</f>
        <v/>
      </c>
      <c r="C1682" s="94"/>
      <c r="D1682" s="94"/>
      <c r="E1682" s="94"/>
      <c r="F1682" s="94"/>
      <c r="G1682" s="91"/>
      <c r="H1682" s="91"/>
      <c r="I1682" s="91"/>
      <c r="J1682" s="92"/>
      <c r="K1682" s="92"/>
      <c r="L1682" s="93"/>
    </row>
    <row r="1683" spans="2:12" x14ac:dyDescent="0.25">
      <c r="B1683" s="90" t="str">
        <f>IF(C1683="","",+COUNTA($C$7:C1683))</f>
        <v/>
      </c>
      <c r="C1683" s="94"/>
      <c r="D1683" s="94"/>
      <c r="E1683" s="94"/>
      <c r="F1683" s="94"/>
      <c r="G1683" s="91"/>
      <c r="H1683" s="91"/>
      <c r="I1683" s="91"/>
      <c r="J1683" s="92"/>
      <c r="K1683" s="92"/>
      <c r="L1683" s="93"/>
    </row>
    <row r="1684" spans="2:12" x14ac:dyDescent="0.25">
      <c r="B1684" s="90" t="str">
        <f>IF(C1684="","",+COUNTA($C$7:C1684))</f>
        <v/>
      </c>
      <c r="C1684" s="94"/>
      <c r="D1684" s="94"/>
      <c r="E1684" s="94"/>
      <c r="F1684" s="94"/>
      <c r="G1684" s="91"/>
      <c r="H1684" s="91"/>
      <c r="I1684" s="91"/>
      <c r="J1684" s="92"/>
      <c r="K1684" s="92"/>
      <c r="L1684" s="93"/>
    </row>
    <row r="1685" spans="2:12" x14ac:dyDescent="0.25">
      <c r="B1685" s="90" t="str">
        <f>IF(C1685="","",+COUNTA($C$7:C1685))</f>
        <v/>
      </c>
      <c r="C1685" s="94"/>
      <c r="D1685" s="94"/>
      <c r="E1685" s="94"/>
      <c r="F1685" s="94"/>
      <c r="G1685" s="91"/>
      <c r="H1685" s="91"/>
      <c r="I1685" s="91"/>
      <c r="J1685" s="92"/>
      <c r="K1685" s="92"/>
      <c r="L1685" s="93"/>
    </row>
    <row r="1686" spans="2:12" x14ac:dyDescent="0.25">
      <c r="B1686" s="90" t="str">
        <f>IF(C1686="","",+COUNTA($C$7:C1686))</f>
        <v/>
      </c>
      <c r="C1686" s="94"/>
      <c r="D1686" s="94"/>
      <c r="E1686" s="94"/>
      <c r="F1686" s="94"/>
      <c r="G1686" s="91"/>
      <c r="H1686" s="91"/>
      <c r="I1686" s="91"/>
      <c r="J1686" s="92"/>
      <c r="K1686" s="92"/>
      <c r="L1686" s="93"/>
    </row>
    <row r="1687" spans="2:12" x14ac:dyDescent="0.25">
      <c r="B1687" s="90" t="str">
        <f>IF(C1687="","",+COUNTA($C$7:C1687))</f>
        <v/>
      </c>
      <c r="C1687" s="94"/>
      <c r="D1687" s="94"/>
      <c r="E1687" s="94"/>
      <c r="F1687" s="94"/>
      <c r="G1687" s="91"/>
      <c r="H1687" s="91"/>
      <c r="I1687" s="91"/>
      <c r="J1687" s="92"/>
      <c r="K1687" s="92"/>
      <c r="L1687" s="93"/>
    </row>
    <row r="1688" spans="2:12" x14ac:dyDescent="0.25">
      <c r="B1688" s="90" t="str">
        <f>IF(C1688="","",+COUNTA($C$7:C1688))</f>
        <v/>
      </c>
      <c r="C1688" s="94"/>
      <c r="D1688" s="94"/>
      <c r="E1688" s="94"/>
      <c r="F1688" s="94"/>
      <c r="G1688" s="91"/>
      <c r="H1688" s="91"/>
      <c r="I1688" s="91"/>
      <c r="J1688" s="92"/>
      <c r="K1688" s="92"/>
      <c r="L1688" s="93"/>
    </row>
    <row r="1689" spans="2:12" x14ac:dyDescent="0.25">
      <c r="B1689" s="90" t="str">
        <f>IF(C1689="","",+COUNTA($C$7:C1689))</f>
        <v/>
      </c>
      <c r="C1689" s="94"/>
      <c r="D1689" s="94"/>
      <c r="E1689" s="94"/>
      <c r="F1689" s="94"/>
      <c r="G1689" s="91"/>
      <c r="H1689" s="91"/>
      <c r="I1689" s="91"/>
      <c r="J1689" s="92"/>
      <c r="K1689" s="92"/>
      <c r="L1689" s="93"/>
    </row>
    <row r="1690" spans="2:12" x14ac:dyDescent="0.25">
      <c r="B1690" s="90" t="str">
        <f>IF(C1690="","",+COUNTA($C$7:C1690))</f>
        <v/>
      </c>
      <c r="C1690" s="94"/>
      <c r="D1690" s="94"/>
      <c r="E1690" s="94"/>
      <c r="F1690" s="94"/>
      <c r="G1690" s="91"/>
      <c r="H1690" s="91"/>
      <c r="I1690" s="91"/>
      <c r="J1690" s="92"/>
      <c r="K1690" s="92"/>
      <c r="L1690" s="93"/>
    </row>
    <row r="1691" spans="2:12" x14ac:dyDescent="0.25">
      <c r="B1691" s="90" t="str">
        <f>IF(C1691="","",+COUNTA($C$7:C1691))</f>
        <v/>
      </c>
      <c r="C1691" s="94"/>
      <c r="D1691" s="94"/>
      <c r="E1691" s="94"/>
      <c r="F1691" s="94"/>
      <c r="G1691" s="91"/>
      <c r="H1691" s="91"/>
      <c r="I1691" s="91"/>
      <c r="J1691" s="92"/>
      <c r="K1691" s="92"/>
      <c r="L1691" s="93"/>
    </row>
    <row r="1692" spans="2:12" x14ac:dyDescent="0.25">
      <c r="B1692" s="90" t="str">
        <f>IF(C1692="","",+COUNTA($C$7:C1692))</f>
        <v/>
      </c>
      <c r="C1692" s="94"/>
      <c r="D1692" s="94"/>
      <c r="E1692" s="94"/>
      <c r="F1692" s="94"/>
      <c r="G1692" s="91"/>
      <c r="H1692" s="91"/>
      <c r="I1692" s="91"/>
      <c r="J1692" s="92"/>
      <c r="K1692" s="92"/>
      <c r="L1692" s="93"/>
    </row>
    <row r="1693" spans="2:12" x14ac:dyDescent="0.25">
      <c r="B1693" s="90" t="str">
        <f>IF(C1693="","",+COUNTA($C$7:C1693))</f>
        <v/>
      </c>
      <c r="C1693" s="94"/>
      <c r="D1693" s="94"/>
      <c r="E1693" s="94"/>
      <c r="F1693" s="94"/>
      <c r="G1693" s="91"/>
      <c r="H1693" s="91"/>
      <c r="I1693" s="91"/>
      <c r="J1693" s="92"/>
      <c r="K1693" s="92"/>
      <c r="L1693" s="93"/>
    </row>
    <row r="1694" spans="2:12" x14ac:dyDescent="0.25">
      <c r="B1694" s="90" t="str">
        <f>IF(C1694="","",+COUNTA($C$7:C1694))</f>
        <v/>
      </c>
      <c r="C1694" s="94"/>
      <c r="D1694" s="94"/>
      <c r="E1694" s="94"/>
      <c r="F1694" s="94"/>
      <c r="G1694" s="91"/>
      <c r="H1694" s="91"/>
      <c r="I1694" s="91"/>
      <c r="J1694" s="92"/>
      <c r="K1694" s="92"/>
      <c r="L1694" s="93"/>
    </row>
    <row r="1695" spans="2:12" x14ac:dyDescent="0.25">
      <c r="B1695" s="90" t="str">
        <f>IF(C1695="","",+COUNTA($C$7:C1695))</f>
        <v/>
      </c>
      <c r="C1695" s="94"/>
      <c r="D1695" s="94"/>
      <c r="E1695" s="94"/>
      <c r="F1695" s="94"/>
      <c r="G1695" s="91"/>
      <c r="H1695" s="91"/>
      <c r="I1695" s="91"/>
      <c r="J1695" s="92"/>
      <c r="K1695" s="92"/>
      <c r="L1695" s="93"/>
    </row>
    <row r="1696" spans="2:12" x14ac:dyDescent="0.25">
      <c r="B1696" s="90" t="str">
        <f>IF(C1696="","",+COUNTA($C$7:C1696))</f>
        <v/>
      </c>
      <c r="C1696" s="94"/>
      <c r="D1696" s="94"/>
      <c r="E1696" s="94"/>
      <c r="F1696" s="94"/>
      <c r="G1696" s="91"/>
      <c r="H1696" s="91"/>
      <c r="I1696" s="91"/>
      <c r="J1696" s="92"/>
      <c r="K1696" s="92"/>
      <c r="L1696" s="93"/>
    </row>
    <row r="1697" spans="2:12" x14ac:dyDescent="0.25">
      <c r="B1697" s="90" t="str">
        <f>IF(C1697="","",+COUNTA($C$7:C1697))</f>
        <v/>
      </c>
      <c r="C1697" s="94"/>
      <c r="D1697" s="94"/>
      <c r="E1697" s="94"/>
      <c r="F1697" s="94"/>
      <c r="G1697" s="91"/>
      <c r="H1697" s="91"/>
      <c r="I1697" s="91"/>
      <c r="J1697" s="92"/>
      <c r="K1697" s="92"/>
      <c r="L1697" s="93"/>
    </row>
    <row r="1698" spans="2:12" x14ac:dyDescent="0.25">
      <c r="B1698" s="90" t="str">
        <f>IF(C1698="","",+COUNTA($C$7:C1698))</f>
        <v/>
      </c>
      <c r="C1698" s="94"/>
      <c r="D1698" s="94"/>
      <c r="E1698" s="94"/>
      <c r="F1698" s="94"/>
      <c r="G1698" s="91"/>
      <c r="H1698" s="91"/>
      <c r="I1698" s="91"/>
      <c r="J1698" s="92"/>
      <c r="K1698" s="92"/>
      <c r="L1698" s="93"/>
    </row>
    <row r="1699" spans="2:12" x14ac:dyDescent="0.25">
      <c r="B1699" s="90" t="str">
        <f>IF(C1699="","",+COUNTA($C$7:C1699))</f>
        <v/>
      </c>
      <c r="C1699" s="94"/>
      <c r="D1699" s="94"/>
      <c r="E1699" s="94"/>
      <c r="F1699" s="94"/>
      <c r="G1699" s="91"/>
      <c r="H1699" s="91"/>
      <c r="I1699" s="91"/>
      <c r="J1699" s="92"/>
      <c r="K1699" s="92"/>
      <c r="L1699" s="93"/>
    </row>
    <row r="1700" spans="2:12" x14ac:dyDescent="0.25">
      <c r="B1700" s="90" t="str">
        <f>IF(C1700="","",+COUNTA($C$7:C1700))</f>
        <v/>
      </c>
      <c r="C1700" s="94"/>
      <c r="D1700" s="94"/>
      <c r="E1700" s="94"/>
      <c r="F1700" s="94"/>
      <c r="G1700" s="91"/>
      <c r="H1700" s="91"/>
      <c r="I1700" s="91"/>
      <c r="J1700" s="92"/>
      <c r="K1700" s="92"/>
      <c r="L1700" s="93"/>
    </row>
    <row r="1701" spans="2:12" x14ac:dyDescent="0.25">
      <c r="B1701" s="90" t="str">
        <f>IF(C1701="","",+COUNTA($C$7:C1701))</f>
        <v/>
      </c>
      <c r="C1701" s="94"/>
      <c r="D1701" s="94"/>
      <c r="E1701" s="94"/>
      <c r="F1701" s="94"/>
      <c r="G1701" s="91"/>
      <c r="H1701" s="91"/>
      <c r="I1701" s="91"/>
      <c r="J1701" s="92"/>
      <c r="K1701" s="92"/>
      <c r="L1701" s="93"/>
    </row>
    <row r="1702" spans="2:12" x14ac:dyDescent="0.25">
      <c r="B1702" s="90" t="str">
        <f>IF(C1702="","",+COUNTA($C$7:C1702))</f>
        <v/>
      </c>
      <c r="C1702" s="94"/>
      <c r="D1702" s="94"/>
      <c r="E1702" s="94"/>
      <c r="F1702" s="94"/>
      <c r="G1702" s="91"/>
      <c r="H1702" s="91"/>
      <c r="I1702" s="91"/>
      <c r="J1702" s="92"/>
      <c r="K1702" s="92"/>
      <c r="L1702" s="93"/>
    </row>
    <row r="1703" spans="2:12" x14ac:dyDescent="0.25">
      <c r="B1703" s="90" t="str">
        <f>IF(C1703="","",+COUNTA($C$7:C1703))</f>
        <v/>
      </c>
      <c r="C1703" s="94"/>
      <c r="D1703" s="94"/>
      <c r="E1703" s="94"/>
      <c r="F1703" s="94"/>
      <c r="G1703" s="91"/>
      <c r="H1703" s="91"/>
      <c r="I1703" s="91"/>
      <c r="J1703" s="92"/>
      <c r="K1703" s="92"/>
      <c r="L1703" s="93"/>
    </row>
    <row r="1704" spans="2:12" x14ac:dyDescent="0.25">
      <c r="B1704" s="90" t="str">
        <f>IF(C1704="","",+COUNTA($C$7:C1704))</f>
        <v/>
      </c>
      <c r="C1704" s="94"/>
      <c r="D1704" s="94"/>
      <c r="E1704" s="94"/>
      <c r="F1704" s="94"/>
      <c r="G1704" s="91"/>
      <c r="H1704" s="91"/>
      <c r="I1704" s="91"/>
      <c r="J1704" s="92"/>
      <c r="K1704" s="92"/>
      <c r="L1704" s="93"/>
    </row>
    <row r="1705" spans="2:12" x14ac:dyDescent="0.25">
      <c r="B1705" s="90" t="str">
        <f>IF(C1705="","",+COUNTA($C$7:C1705))</f>
        <v/>
      </c>
      <c r="C1705" s="94"/>
      <c r="D1705" s="94"/>
      <c r="E1705" s="94"/>
      <c r="F1705" s="94"/>
      <c r="G1705" s="91"/>
      <c r="H1705" s="91"/>
      <c r="I1705" s="91"/>
      <c r="J1705" s="92"/>
      <c r="K1705" s="92"/>
      <c r="L1705" s="93"/>
    </row>
    <row r="1706" spans="2:12" x14ac:dyDescent="0.25">
      <c r="B1706" s="90" t="str">
        <f>IF(C1706="","",+COUNTA($C$7:C1706))</f>
        <v/>
      </c>
      <c r="C1706" s="94"/>
      <c r="D1706" s="94"/>
      <c r="E1706" s="94"/>
      <c r="F1706" s="94"/>
      <c r="G1706" s="91"/>
      <c r="H1706" s="91"/>
      <c r="I1706" s="91"/>
      <c r="J1706" s="92"/>
      <c r="K1706" s="92"/>
      <c r="L1706" s="93"/>
    </row>
    <row r="1707" spans="2:12" x14ac:dyDescent="0.25">
      <c r="B1707" s="90" t="str">
        <f>IF(C1707="","",+COUNTA($C$7:C1707))</f>
        <v/>
      </c>
      <c r="C1707" s="94"/>
      <c r="D1707" s="94"/>
      <c r="E1707" s="94"/>
      <c r="F1707" s="94"/>
      <c r="G1707" s="91"/>
      <c r="H1707" s="91"/>
      <c r="I1707" s="91"/>
      <c r="J1707" s="92"/>
      <c r="K1707" s="92"/>
      <c r="L1707" s="93"/>
    </row>
    <row r="1708" spans="2:12" x14ac:dyDescent="0.25">
      <c r="B1708" s="90" t="str">
        <f>IF(C1708="","",+COUNTA($C$7:C1708))</f>
        <v/>
      </c>
      <c r="C1708" s="94"/>
      <c r="D1708" s="94"/>
      <c r="E1708" s="94"/>
      <c r="F1708" s="94"/>
      <c r="G1708" s="91"/>
      <c r="H1708" s="91"/>
      <c r="I1708" s="91"/>
      <c r="J1708" s="92"/>
      <c r="K1708" s="92"/>
      <c r="L1708" s="93"/>
    </row>
    <row r="1709" spans="2:12" x14ac:dyDescent="0.25">
      <c r="B1709" s="90" t="str">
        <f>IF(C1709="","",+COUNTA($C$7:C1709))</f>
        <v/>
      </c>
      <c r="C1709" s="94"/>
      <c r="D1709" s="94"/>
      <c r="E1709" s="94"/>
      <c r="F1709" s="94"/>
      <c r="G1709" s="91"/>
      <c r="H1709" s="91"/>
      <c r="I1709" s="91"/>
      <c r="J1709" s="92"/>
      <c r="K1709" s="92"/>
      <c r="L1709" s="93"/>
    </row>
    <row r="1710" spans="2:12" x14ac:dyDescent="0.25">
      <c r="B1710" s="90" t="str">
        <f>IF(C1710="","",+COUNTA($C$7:C1710))</f>
        <v/>
      </c>
      <c r="C1710" s="94"/>
      <c r="D1710" s="94"/>
      <c r="E1710" s="94"/>
      <c r="F1710" s="94"/>
      <c r="G1710" s="91"/>
      <c r="H1710" s="91"/>
      <c r="I1710" s="91"/>
      <c r="J1710" s="92"/>
      <c r="K1710" s="92"/>
      <c r="L1710" s="93"/>
    </row>
    <row r="1711" spans="2:12" x14ac:dyDescent="0.25">
      <c r="B1711" s="90" t="str">
        <f>IF(C1711="","",+COUNTA($C$7:C1711))</f>
        <v/>
      </c>
      <c r="C1711" s="94"/>
      <c r="D1711" s="94"/>
      <c r="E1711" s="94"/>
      <c r="F1711" s="94"/>
      <c r="G1711" s="91"/>
      <c r="H1711" s="91"/>
      <c r="I1711" s="91"/>
      <c r="J1711" s="92"/>
      <c r="K1711" s="92"/>
      <c r="L1711" s="93"/>
    </row>
    <row r="1712" spans="2:12" x14ac:dyDescent="0.25">
      <c r="B1712" s="90" t="str">
        <f>IF(C1712="","",+COUNTA($C$7:C1712))</f>
        <v/>
      </c>
      <c r="C1712" s="94"/>
      <c r="D1712" s="94"/>
      <c r="E1712" s="94"/>
      <c r="F1712" s="94"/>
      <c r="G1712" s="91"/>
      <c r="H1712" s="91"/>
      <c r="I1712" s="91"/>
      <c r="J1712" s="92"/>
      <c r="K1712" s="92"/>
      <c r="L1712" s="93"/>
    </row>
    <row r="1713" spans="2:12" x14ac:dyDescent="0.25">
      <c r="B1713" s="90" t="str">
        <f>IF(C1713="","",+COUNTA($C$7:C1713))</f>
        <v/>
      </c>
      <c r="C1713" s="94"/>
      <c r="D1713" s="94"/>
      <c r="E1713" s="94"/>
      <c r="F1713" s="94"/>
      <c r="G1713" s="91"/>
      <c r="H1713" s="91"/>
      <c r="I1713" s="91"/>
      <c r="J1713" s="92"/>
      <c r="K1713" s="92"/>
      <c r="L1713" s="93"/>
    </row>
    <row r="1714" spans="2:12" x14ac:dyDescent="0.25">
      <c r="B1714" s="90" t="str">
        <f>IF(C1714="","",+COUNTA($C$7:C1714))</f>
        <v/>
      </c>
      <c r="C1714" s="94"/>
      <c r="D1714" s="94"/>
      <c r="E1714" s="94"/>
      <c r="F1714" s="94"/>
      <c r="G1714" s="91"/>
      <c r="H1714" s="91"/>
      <c r="I1714" s="91"/>
      <c r="J1714" s="92"/>
      <c r="K1714" s="92"/>
      <c r="L1714" s="93"/>
    </row>
    <row r="1715" spans="2:12" x14ac:dyDescent="0.25">
      <c r="B1715" s="90" t="str">
        <f>IF(C1715="","",+COUNTA($C$7:C1715))</f>
        <v/>
      </c>
      <c r="C1715" s="94"/>
      <c r="D1715" s="94"/>
      <c r="E1715" s="94"/>
      <c r="F1715" s="94"/>
      <c r="G1715" s="91"/>
      <c r="H1715" s="91"/>
      <c r="I1715" s="91"/>
      <c r="J1715" s="92"/>
      <c r="K1715" s="92"/>
      <c r="L1715" s="93"/>
    </row>
    <row r="1716" spans="2:12" x14ac:dyDescent="0.25">
      <c r="B1716" s="90" t="str">
        <f>IF(C1716="","",+COUNTA($C$7:C1716))</f>
        <v/>
      </c>
      <c r="C1716" s="94"/>
      <c r="D1716" s="94"/>
      <c r="E1716" s="94"/>
      <c r="F1716" s="94"/>
      <c r="G1716" s="91"/>
      <c r="H1716" s="91"/>
      <c r="I1716" s="91"/>
      <c r="J1716" s="92"/>
      <c r="K1716" s="92"/>
      <c r="L1716" s="93"/>
    </row>
    <row r="1717" spans="2:12" x14ac:dyDescent="0.25">
      <c r="B1717" s="90" t="str">
        <f>IF(C1717="","",+COUNTA($C$7:C1717))</f>
        <v/>
      </c>
      <c r="C1717" s="94"/>
      <c r="D1717" s="94"/>
      <c r="E1717" s="94"/>
      <c r="F1717" s="94"/>
      <c r="G1717" s="91"/>
      <c r="H1717" s="91"/>
      <c r="I1717" s="91"/>
      <c r="J1717" s="92"/>
      <c r="K1717" s="92"/>
      <c r="L1717" s="93"/>
    </row>
    <row r="1718" spans="2:12" x14ac:dyDescent="0.25">
      <c r="B1718" s="90" t="str">
        <f>IF(C1718="","",+COUNTA($C$7:C1718))</f>
        <v/>
      </c>
      <c r="C1718" s="94"/>
      <c r="D1718" s="94"/>
      <c r="E1718" s="94"/>
      <c r="F1718" s="94"/>
      <c r="G1718" s="91"/>
      <c r="H1718" s="91"/>
      <c r="I1718" s="91"/>
      <c r="J1718" s="92"/>
      <c r="K1718" s="92"/>
      <c r="L1718" s="93"/>
    </row>
    <row r="1719" spans="2:12" x14ac:dyDescent="0.25">
      <c r="B1719" s="90" t="str">
        <f>IF(C1719="","",+COUNTA($C$7:C1719))</f>
        <v/>
      </c>
      <c r="C1719" s="94"/>
      <c r="D1719" s="94"/>
      <c r="E1719" s="94"/>
      <c r="F1719" s="94"/>
      <c r="G1719" s="91"/>
      <c r="H1719" s="91"/>
      <c r="I1719" s="91"/>
      <c r="J1719" s="92"/>
      <c r="K1719" s="92"/>
      <c r="L1719" s="93"/>
    </row>
    <row r="1720" spans="2:12" x14ac:dyDescent="0.25">
      <c r="B1720" s="90" t="str">
        <f>IF(C1720="","",+COUNTA($C$7:C1720))</f>
        <v/>
      </c>
      <c r="C1720" s="94"/>
      <c r="D1720" s="94"/>
      <c r="E1720" s="94"/>
      <c r="F1720" s="94"/>
      <c r="G1720" s="91"/>
      <c r="H1720" s="91"/>
      <c r="I1720" s="91"/>
      <c r="J1720" s="92"/>
      <c r="K1720" s="92"/>
      <c r="L1720" s="93"/>
    </row>
    <row r="1721" spans="2:12" x14ac:dyDescent="0.25">
      <c r="B1721" s="90" t="str">
        <f>IF(C1721="","",+COUNTA($C$7:C1721))</f>
        <v/>
      </c>
      <c r="C1721" s="94"/>
      <c r="D1721" s="94"/>
      <c r="E1721" s="94"/>
      <c r="F1721" s="94"/>
      <c r="G1721" s="91"/>
      <c r="H1721" s="91"/>
      <c r="I1721" s="91"/>
      <c r="J1721" s="92"/>
      <c r="K1721" s="92"/>
      <c r="L1721" s="93"/>
    </row>
    <row r="1722" spans="2:12" x14ac:dyDescent="0.25">
      <c r="B1722" s="90" t="str">
        <f>IF(C1722="","",+COUNTA($C$7:C1722))</f>
        <v/>
      </c>
      <c r="C1722" s="94"/>
      <c r="D1722" s="94"/>
      <c r="E1722" s="94"/>
      <c r="F1722" s="94"/>
      <c r="G1722" s="91"/>
      <c r="H1722" s="91"/>
      <c r="I1722" s="91"/>
      <c r="J1722" s="92"/>
      <c r="K1722" s="92"/>
      <c r="L1722" s="93"/>
    </row>
    <row r="1723" spans="2:12" x14ac:dyDescent="0.25">
      <c r="B1723" s="90" t="str">
        <f>IF(C1723="","",+COUNTA($C$7:C1723))</f>
        <v/>
      </c>
      <c r="C1723" s="94"/>
      <c r="D1723" s="94"/>
      <c r="E1723" s="94"/>
      <c r="F1723" s="94"/>
      <c r="G1723" s="91"/>
      <c r="H1723" s="91"/>
      <c r="I1723" s="91"/>
      <c r="J1723" s="92"/>
      <c r="K1723" s="92"/>
      <c r="L1723" s="93"/>
    </row>
    <row r="1724" spans="2:12" x14ac:dyDescent="0.25">
      <c r="B1724" s="90" t="str">
        <f>IF(C1724="","",+COUNTA($C$7:C1724))</f>
        <v/>
      </c>
      <c r="C1724" s="94"/>
      <c r="D1724" s="94"/>
      <c r="E1724" s="94"/>
      <c r="F1724" s="94"/>
      <c r="G1724" s="91"/>
      <c r="H1724" s="91"/>
      <c r="I1724" s="91"/>
      <c r="J1724" s="92"/>
      <c r="K1724" s="92"/>
      <c r="L1724" s="93"/>
    </row>
    <row r="1725" spans="2:12" x14ac:dyDescent="0.25">
      <c r="B1725" s="90" t="str">
        <f>IF(C1725="","",+COUNTA($C$7:C1725))</f>
        <v/>
      </c>
      <c r="C1725" s="94"/>
      <c r="D1725" s="94"/>
      <c r="E1725" s="94"/>
      <c r="F1725" s="94"/>
      <c r="G1725" s="91"/>
      <c r="H1725" s="91"/>
      <c r="I1725" s="91"/>
      <c r="J1725" s="92"/>
      <c r="K1725" s="92"/>
      <c r="L1725" s="93"/>
    </row>
    <row r="1726" spans="2:12" x14ac:dyDescent="0.25">
      <c r="B1726" s="90" t="str">
        <f>IF(C1726="","",+COUNTA($C$7:C1726))</f>
        <v/>
      </c>
      <c r="C1726" s="94"/>
      <c r="D1726" s="94"/>
      <c r="E1726" s="94"/>
      <c r="F1726" s="94"/>
      <c r="G1726" s="91"/>
      <c r="H1726" s="91"/>
      <c r="I1726" s="91"/>
      <c r="J1726" s="92"/>
      <c r="K1726" s="92"/>
      <c r="L1726" s="93"/>
    </row>
    <row r="1727" spans="2:12" x14ac:dyDescent="0.25">
      <c r="B1727" s="90" t="str">
        <f>IF(C1727="","",+COUNTA($C$7:C1727))</f>
        <v/>
      </c>
      <c r="C1727" s="94"/>
      <c r="D1727" s="94"/>
      <c r="E1727" s="94"/>
      <c r="F1727" s="94"/>
      <c r="G1727" s="91"/>
      <c r="H1727" s="91"/>
      <c r="I1727" s="91"/>
      <c r="J1727" s="92"/>
      <c r="K1727" s="92"/>
      <c r="L1727" s="93"/>
    </row>
    <row r="1728" spans="2:12" x14ac:dyDescent="0.25">
      <c r="B1728" s="90" t="str">
        <f>IF(C1728="","",+COUNTA($C$7:C1728))</f>
        <v/>
      </c>
      <c r="C1728" s="94"/>
      <c r="D1728" s="94"/>
      <c r="E1728" s="94"/>
      <c r="F1728" s="94"/>
      <c r="G1728" s="91"/>
      <c r="H1728" s="91"/>
      <c r="I1728" s="91"/>
      <c r="J1728" s="92"/>
      <c r="K1728" s="92"/>
      <c r="L1728" s="93"/>
    </row>
    <row r="1729" spans="2:12" x14ac:dyDescent="0.25">
      <c r="B1729" s="90" t="str">
        <f>IF(C1729="","",+COUNTA($C$7:C1729))</f>
        <v/>
      </c>
      <c r="C1729" s="94"/>
      <c r="D1729" s="94"/>
      <c r="E1729" s="94"/>
      <c r="F1729" s="94"/>
      <c r="G1729" s="91"/>
      <c r="H1729" s="91"/>
      <c r="I1729" s="91"/>
      <c r="J1729" s="92"/>
      <c r="K1729" s="92"/>
      <c r="L1729" s="93"/>
    </row>
    <row r="1730" spans="2:12" x14ac:dyDescent="0.25">
      <c r="B1730" s="90" t="str">
        <f>IF(C1730="","",+COUNTA($C$7:C1730))</f>
        <v/>
      </c>
      <c r="C1730" s="94"/>
      <c r="D1730" s="94"/>
      <c r="E1730" s="94"/>
      <c r="F1730" s="94"/>
      <c r="G1730" s="91"/>
      <c r="H1730" s="91"/>
      <c r="I1730" s="91"/>
      <c r="J1730" s="92"/>
      <c r="K1730" s="92"/>
      <c r="L1730" s="93"/>
    </row>
    <row r="1731" spans="2:12" x14ac:dyDescent="0.25">
      <c r="B1731" s="90" t="str">
        <f>IF(C1731="","",+COUNTA($C$7:C1731))</f>
        <v/>
      </c>
      <c r="C1731" s="94"/>
      <c r="D1731" s="94"/>
      <c r="E1731" s="94"/>
      <c r="F1731" s="94"/>
      <c r="G1731" s="91"/>
      <c r="H1731" s="91"/>
      <c r="I1731" s="91"/>
      <c r="J1731" s="92"/>
      <c r="K1731" s="92"/>
      <c r="L1731" s="93"/>
    </row>
    <row r="1732" spans="2:12" x14ac:dyDescent="0.25">
      <c r="B1732" s="90" t="str">
        <f>IF(C1732="","",+COUNTA($C$7:C1732))</f>
        <v/>
      </c>
      <c r="C1732" s="94"/>
      <c r="D1732" s="94"/>
      <c r="E1732" s="94"/>
      <c r="F1732" s="94"/>
      <c r="G1732" s="91"/>
      <c r="H1732" s="91"/>
      <c r="I1732" s="91"/>
      <c r="J1732" s="92"/>
      <c r="K1732" s="92"/>
      <c r="L1732" s="93"/>
    </row>
    <row r="1733" spans="2:12" x14ac:dyDescent="0.25">
      <c r="B1733" s="90" t="str">
        <f>IF(C1733="","",+COUNTA($C$7:C1733))</f>
        <v/>
      </c>
      <c r="C1733" s="94"/>
      <c r="D1733" s="94"/>
      <c r="E1733" s="94"/>
      <c r="F1733" s="94"/>
      <c r="G1733" s="91"/>
      <c r="H1733" s="91"/>
      <c r="I1733" s="91"/>
      <c r="J1733" s="92"/>
      <c r="K1733" s="92"/>
      <c r="L1733" s="93"/>
    </row>
    <row r="1734" spans="2:12" x14ac:dyDescent="0.25">
      <c r="B1734" s="90" t="str">
        <f>IF(C1734="","",+COUNTA($C$7:C1734))</f>
        <v/>
      </c>
      <c r="C1734" s="94"/>
      <c r="D1734" s="94"/>
      <c r="E1734" s="94"/>
      <c r="F1734" s="94"/>
      <c r="G1734" s="91"/>
      <c r="H1734" s="91"/>
      <c r="I1734" s="91"/>
      <c r="J1734" s="92"/>
      <c r="K1734" s="92"/>
      <c r="L1734" s="93"/>
    </row>
    <row r="1735" spans="2:12" x14ac:dyDescent="0.25">
      <c r="B1735" s="90" t="str">
        <f>IF(C1735="","",+COUNTA($C$7:C1735))</f>
        <v/>
      </c>
      <c r="C1735" s="94"/>
      <c r="D1735" s="94"/>
      <c r="E1735" s="94"/>
      <c r="F1735" s="94"/>
      <c r="G1735" s="91"/>
      <c r="H1735" s="91"/>
      <c r="I1735" s="91"/>
      <c r="J1735" s="92"/>
      <c r="K1735" s="92"/>
      <c r="L1735" s="93"/>
    </row>
    <row r="1736" spans="2:12" x14ac:dyDescent="0.25">
      <c r="B1736" s="90" t="str">
        <f>IF(C1736="","",+COUNTA($C$7:C1736))</f>
        <v/>
      </c>
      <c r="C1736" s="94"/>
      <c r="D1736" s="94"/>
      <c r="E1736" s="94"/>
      <c r="F1736" s="94"/>
      <c r="G1736" s="91"/>
      <c r="H1736" s="91"/>
      <c r="I1736" s="91"/>
      <c r="J1736" s="92"/>
      <c r="K1736" s="92"/>
      <c r="L1736" s="93"/>
    </row>
    <row r="1737" spans="2:12" x14ac:dyDescent="0.25">
      <c r="B1737" s="90" t="str">
        <f>IF(C1737="","",+COUNTA($C$7:C1737))</f>
        <v/>
      </c>
      <c r="C1737" s="94"/>
      <c r="D1737" s="94"/>
      <c r="E1737" s="94"/>
      <c r="F1737" s="94"/>
      <c r="G1737" s="91"/>
      <c r="H1737" s="91"/>
      <c r="I1737" s="91"/>
      <c r="J1737" s="92"/>
      <c r="K1737" s="92"/>
      <c r="L1737" s="93"/>
    </row>
    <row r="1738" spans="2:12" x14ac:dyDescent="0.25">
      <c r="B1738" s="90" t="str">
        <f>IF(C1738="","",+COUNTA($C$7:C1738))</f>
        <v/>
      </c>
      <c r="C1738" s="94"/>
      <c r="D1738" s="94"/>
      <c r="E1738" s="94"/>
      <c r="F1738" s="94"/>
      <c r="G1738" s="91"/>
      <c r="H1738" s="91"/>
      <c r="I1738" s="91"/>
      <c r="J1738" s="92"/>
      <c r="K1738" s="92"/>
      <c r="L1738" s="93"/>
    </row>
    <row r="1739" spans="2:12" x14ac:dyDescent="0.25">
      <c r="B1739" s="90" t="str">
        <f>IF(C1739="","",+COUNTA($C$7:C1739))</f>
        <v/>
      </c>
      <c r="C1739" s="94"/>
      <c r="D1739" s="94"/>
      <c r="E1739" s="94"/>
      <c r="F1739" s="94"/>
      <c r="G1739" s="91"/>
      <c r="H1739" s="91"/>
      <c r="I1739" s="91"/>
      <c r="J1739" s="92"/>
      <c r="K1739" s="92"/>
      <c r="L1739" s="93"/>
    </row>
    <row r="1740" spans="2:12" x14ac:dyDescent="0.25">
      <c r="B1740" s="90" t="str">
        <f>IF(C1740="","",+COUNTA($C$7:C1740))</f>
        <v/>
      </c>
      <c r="C1740" s="94"/>
      <c r="D1740" s="94"/>
      <c r="E1740" s="94"/>
      <c r="F1740" s="94"/>
      <c r="G1740" s="91"/>
      <c r="H1740" s="91"/>
      <c r="I1740" s="91"/>
      <c r="J1740" s="92"/>
      <c r="K1740" s="92"/>
      <c r="L1740" s="93"/>
    </row>
    <row r="1741" spans="2:12" x14ac:dyDescent="0.25">
      <c r="B1741" s="90" t="str">
        <f>IF(C1741="","",+COUNTA($C$7:C1741))</f>
        <v/>
      </c>
      <c r="C1741" s="94"/>
      <c r="D1741" s="94"/>
      <c r="E1741" s="94"/>
      <c r="F1741" s="94"/>
      <c r="G1741" s="91"/>
      <c r="H1741" s="91"/>
      <c r="I1741" s="91"/>
      <c r="J1741" s="92"/>
      <c r="K1741" s="92"/>
      <c r="L1741" s="93"/>
    </row>
    <row r="1742" spans="2:12" x14ac:dyDescent="0.25">
      <c r="B1742" s="90" t="str">
        <f>IF(C1742="","",+COUNTA($C$7:C1742))</f>
        <v/>
      </c>
      <c r="C1742" s="94"/>
      <c r="D1742" s="94"/>
      <c r="E1742" s="94"/>
      <c r="F1742" s="94"/>
      <c r="G1742" s="91"/>
      <c r="H1742" s="91"/>
      <c r="I1742" s="91"/>
      <c r="J1742" s="92"/>
      <c r="K1742" s="92"/>
      <c r="L1742" s="93"/>
    </row>
    <row r="1743" spans="2:12" x14ac:dyDescent="0.25">
      <c r="B1743" s="90" t="str">
        <f>IF(C1743="","",+COUNTA($C$7:C1743))</f>
        <v/>
      </c>
      <c r="C1743" s="94"/>
      <c r="D1743" s="94"/>
      <c r="E1743" s="94"/>
      <c r="F1743" s="94"/>
      <c r="G1743" s="91"/>
      <c r="H1743" s="91"/>
      <c r="I1743" s="91"/>
      <c r="J1743" s="92"/>
      <c r="K1743" s="92"/>
      <c r="L1743" s="93"/>
    </row>
    <row r="1744" spans="2:12" x14ac:dyDescent="0.25">
      <c r="B1744" s="90" t="str">
        <f>IF(C1744="","",+COUNTA($C$7:C1744))</f>
        <v/>
      </c>
      <c r="C1744" s="94"/>
      <c r="D1744" s="94"/>
      <c r="E1744" s="94"/>
      <c r="F1744" s="94"/>
      <c r="G1744" s="91"/>
      <c r="H1744" s="91"/>
      <c r="I1744" s="91"/>
      <c r="J1744" s="92"/>
      <c r="K1744" s="92"/>
      <c r="L1744" s="93"/>
    </row>
    <row r="1745" spans="2:12" x14ac:dyDescent="0.25">
      <c r="B1745" s="90" t="str">
        <f>IF(C1745="","",+COUNTA($C$7:C1745))</f>
        <v/>
      </c>
      <c r="C1745" s="94"/>
      <c r="D1745" s="94"/>
      <c r="E1745" s="94"/>
      <c r="F1745" s="94"/>
      <c r="G1745" s="91"/>
      <c r="H1745" s="91"/>
      <c r="I1745" s="91"/>
      <c r="J1745" s="92"/>
      <c r="K1745" s="92"/>
      <c r="L1745" s="93"/>
    </row>
    <row r="1746" spans="2:12" x14ac:dyDescent="0.25">
      <c r="B1746" s="90" t="str">
        <f>IF(C1746="","",+COUNTA($C$7:C1746))</f>
        <v/>
      </c>
      <c r="C1746" s="94"/>
      <c r="D1746" s="94"/>
      <c r="E1746" s="94"/>
      <c r="F1746" s="94"/>
      <c r="G1746" s="91"/>
      <c r="H1746" s="91"/>
      <c r="I1746" s="91"/>
      <c r="J1746" s="92"/>
      <c r="K1746" s="92"/>
      <c r="L1746" s="93"/>
    </row>
    <row r="1747" spans="2:12" x14ac:dyDescent="0.25">
      <c r="B1747" s="90" t="str">
        <f>IF(C1747="","",+COUNTA($C$7:C1747))</f>
        <v/>
      </c>
      <c r="C1747" s="94"/>
      <c r="D1747" s="94"/>
      <c r="E1747" s="94"/>
      <c r="F1747" s="94"/>
      <c r="G1747" s="91"/>
      <c r="H1747" s="91"/>
      <c r="I1747" s="91"/>
      <c r="J1747" s="92"/>
      <c r="K1747" s="92"/>
      <c r="L1747" s="93"/>
    </row>
    <row r="1748" spans="2:12" x14ac:dyDescent="0.25">
      <c r="B1748" s="90" t="str">
        <f>IF(C1748="","",+COUNTA($C$7:C1748))</f>
        <v/>
      </c>
      <c r="C1748" s="94"/>
      <c r="D1748" s="94"/>
      <c r="E1748" s="94"/>
      <c r="F1748" s="94"/>
      <c r="G1748" s="91"/>
      <c r="H1748" s="91"/>
      <c r="I1748" s="91"/>
      <c r="J1748" s="92"/>
      <c r="K1748" s="92"/>
      <c r="L1748" s="93"/>
    </row>
    <row r="1749" spans="2:12" x14ac:dyDescent="0.25">
      <c r="B1749" s="90" t="str">
        <f>IF(C1749="","",+COUNTA($C$7:C1749))</f>
        <v/>
      </c>
      <c r="C1749" s="94"/>
      <c r="D1749" s="94"/>
      <c r="E1749" s="94"/>
      <c r="F1749" s="94"/>
      <c r="G1749" s="91"/>
      <c r="H1749" s="91"/>
      <c r="I1749" s="91"/>
      <c r="J1749" s="92"/>
      <c r="K1749" s="92"/>
      <c r="L1749" s="93"/>
    </row>
    <row r="1750" spans="2:12" x14ac:dyDescent="0.25">
      <c r="B1750" s="90" t="str">
        <f>IF(C1750="","",+COUNTA($C$7:C1750))</f>
        <v/>
      </c>
      <c r="C1750" s="94"/>
      <c r="D1750" s="94"/>
      <c r="E1750" s="94"/>
      <c r="F1750" s="94"/>
      <c r="G1750" s="91"/>
      <c r="H1750" s="91"/>
      <c r="I1750" s="91"/>
      <c r="J1750" s="92"/>
      <c r="K1750" s="92"/>
      <c r="L1750" s="93"/>
    </row>
    <row r="1751" spans="2:12" x14ac:dyDescent="0.25">
      <c r="B1751" s="90" t="str">
        <f>IF(C1751="","",+COUNTA($C$7:C1751))</f>
        <v/>
      </c>
      <c r="C1751" s="94"/>
      <c r="D1751" s="94"/>
      <c r="E1751" s="94"/>
      <c r="F1751" s="94"/>
      <c r="G1751" s="91"/>
      <c r="H1751" s="91"/>
      <c r="I1751" s="91"/>
      <c r="J1751" s="92"/>
      <c r="K1751" s="92"/>
      <c r="L1751" s="93"/>
    </row>
    <row r="1752" spans="2:12" x14ac:dyDescent="0.25">
      <c r="B1752" s="90" t="str">
        <f>IF(C1752="","",+COUNTA($C$7:C1752))</f>
        <v/>
      </c>
      <c r="C1752" s="94"/>
      <c r="D1752" s="94"/>
      <c r="E1752" s="94"/>
      <c r="F1752" s="94"/>
      <c r="G1752" s="91"/>
      <c r="H1752" s="91"/>
      <c r="I1752" s="91"/>
      <c r="J1752" s="92"/>
      <c r="K1752" s="92"/>
      <c r="L1752" s="93"/>
    </row>
    <row r="1753" spans="2:12" x14ac:dyDescent="0.25">
      <c r="B1753" s="90" t="str">
        <f>IF(C1753="","",+COUNTA($C$7:C1753))</f>
        <v/>
      </c>
      <c r="C1753" s="94"/>
      <c r="D1753" s="94"/>
      <c r="E1753" s="94"/>
      <c r="F1753" s="94"/>
      <c r="G1753" s="91"/>
      <c r="H1753" s="91"/>
      <c r="I1753" s="91"/>
      <c r="J1753" s="92"/>
      <c r="K1753" s="92"/>
      <c r="L1753" s="93"/>
    </row>
    <row r="1754" spans="2:12" x14ac:dyDescent="0.25">
      <c r="B1754" s="90" t="str">
        <f>IF(C1754="","",+COUNTA($C$7:C1754))</f>
        <v/>
      </c>
      <c r="C1754" s="94"/>
      <c r="D1754" s="94"/>
      <c r="E1754" s="94"/>
      <c r="F1754" s="94"/>
      <c r="G1754" s="91"/>
      <c r="H1754" s="91"/>
      <c r="I1754" s="91"/>
      <c r="J1754" s="92"/>
      <c r="K1754" s="92"/>
      <c r="L1754" s="93"/>
    </row>
    <row r="1755" spans="2:12" x14ac:dyDescent="0.25">
      <c r="B1755" s="90" t="str">
        <f>IF(C1755="","",+COUNTA($C$7:C1755))</f>
        <v/>
      </c>
      <c r="C1755" s="94"/>
      <c r="D1755" s="94"/>
      <c r="E1755" s="94"/>
      <c r="F1755" s="94"/>
      <c r="G1755" s="91"/>
      <c r="H1755" s="91"/>
      <c r="I1755" s="91"/>
      <c r="J1755" s="92"/>
      <c r="K1755" s="92"/>
      <c r="L1755" s="93"/>
    </row>
    <row r="1756" spans="2:12" x14ac:dyDescent="0.25">
      <c r="B1756" s="90" t="str">
        <f>IF(C1756="","",+COUNTA($C$7:C1756))</f>
        <v/>
      </c>
      <c r="C1756" s="94"/>
      <c r="D1756" s="94"/>
      <c r="E1756" s="94"/>
      <c r="F1756" s="94"/>
      <c r="G1756" s="91"/>
      <c r="H1756" s="91"/>
      <c r="I1756" s="91"/>
      <c r="J1756" s="92"/>
      <c r="K1756" s="92"/>
      <c r="L1756" s="93"/>
    </row>
    <row r="1757" spans="2:12" x14ac:dyDescent="0.25">
      <c r="B1757" s="90" t="str">
        <f>IF(C1757="","",+COUNTA($C$7:C1757))</f>
        <v/>
      </c>
      <c r="C1757" s="94"/>
      <c r="D1757" s="94"/>
      <c r="E1757" s="94"/>
      <c r="F1757" s="94"/>
      <c r="G1757" s="91"/>
      <c r="H1757" s="91"/>
      <c r="I1757" s="91"/>
      <c r="J1757" s="92"/>
      <c r="K1757" s="92"/>
      <c r="L1757" s="93"/>
    </row>
    <row r="1758" spans="2:12" x14ac:dyDescent="0.25">
      <c r="B1758" s="90" t="str">
        <f>IF(C1758="","",+COUNTA($C$7:C1758))</f>
        <v/>
      </c>
      <c r="C1758" s="94"/>
      <c r="D1758" s="94"/>
      <c r="E1758" s="94"/>
      <c r="F1758" s="94"/>
      <c r="G1758" s="91"/>
      <c r="H1758" s="91"/>
      <c r="I1758" s="91"/>
      <c r="J1758" s="92"/>
      <c r="K1758" s="92"/>
      <c r="L1758" s="93"/>
    </row>
    <row r="1759" spans="2:12" x14ac:dyDescent="0.25">
      <c r="B1759" s="90" t="str">
        <f>IF(C1759="","",+COUNTA($C$7:C1759))</f>
        <v/>
      </c>
      <c r="C1759" s="94"/>
      <c r="D1759" s="94"/>
      <c r="E1759" s="94"/>
      <c r="F1759" s="94"/>
      <c r="G1759" s="91"/>
      <c r="H1759" s="91"/>
      <c r="I1759" s="91"/>
      <c r="J1759" s="92"/>
      <c r="K1759" s="92"/>
      <c r="L1759" s="93"/>
    </row>
    <row r="1760" spans="2:12" x14ac:dyDescent="0.25">
      <c r="B1760" s="90" t="str">
        <f>IF(C1760="","",+COUNTA($C$7:C1760))</f>
        <v/>
      </c>
      <c r="C1760" s="94"/>
      <c r="D1760" s="94"/>
      <c r="E1760" s="94"/>
      <c r="F1760" s="94"/>
      <c r="G1760" s="91"/>
      <c r="H1760" s="91"/>
      <c r="I1760" s="91"/>
      <c r="J1760" s="92"/>
      <c r="K1760" s="92"/>
      <c r="L1760" s="93"/>
    </row>
    <row r="1761" spans="2:12" x14ac:dyDescent="0.25">
      <c r="B1761" s="90" t="str">
        <f>IF(C1761="","",+COUNTA($C$7:C1761))</f>
        <v/>
      </c>
      <c r="C1761" s="94"/>
      <c r="D1761" s="94"/>
      <c r="E1761" s="94"/>
      <c r="F1761" s="94"/>
      <c r="G1761" s="91"/>
      <c r="H1761" s="91"/>
      <c r="I1761" s="91"/>
      <c r="J1761" s="92"/>
      <c r="K1761" s="92"/>
      <c r="L1761" s="93"/>
    </row>
    <row r="1762" spans="2:12" x14ac:dyDescent="0.25">
      <c r="B1762" s="90" t="str">
        <f>IF(C1762="","",+COUNTA($C$7:C1762))</f>
        <v/>
      </c>
      <c r="C1762" s="94"/>
      <c r="D1762" s="94"/>
      <c r="E1762" s="94"/>
      <c r="F1762" s="94"/>
      <c r="G1762" s="91"/>
      <c r="H1762" s="91"/>
      <c r="I1762" s="91"/>
      <c r="J1762" s="92"/>
      <c r="K1762" s="92"/>
      <c r="L1762" s="93"/>
    </row>
    <row r="1763" spans="2:12" x14ac:dyDescent="0.25">
      <c r="B1763" s="90" t="str">
        <f>IF(C1763="","",+COUNTA($C$7:C1763))</f>
        <v/>
      </c>
      <c r="C1763" s="94"/>
      <c r="D1763" s="94"/>
      <c r="E1763" s="94"/>
      <c r="F1763" s="94"/>
      <c r="G1763" s="91"/>
      <c r="H1763" s="91"/>
      <c r="I1763" s="91"/>
      <c r="J1763" s="92"/>
      <c r="K1763" s="92"/>
      <c r="L1763" s="93"/>
    </row>
    <row r="1764" spans="2:12" x14ac:dyDescent="0.25">
      <c r="B1764" s="90" t="str">
        <f>IF(C1764="","",+COUNTA($C$7:C1764))</f>
        <v/>
      </c>
      <c r="C1764" s="94"/>
      <c r="D1764" s="94"/>
      <c r="E1764" s="94"/>
      <c r="F1764" s="94"/>
      <c r="G1764" s="91"/>
      <c r="H1764" s="91"/>
      <c r="I1764" s="91"/>
      <c r="J1764" s="92"/>
      <c r="K1764" s="92"/>
      <c r="L1764" s="93"/>
    </row>
    <row r="1765" spans="2:12" x14ac:dyDescent="0.25">
      <c r="B1765" s="90" t="str">
        <f>IF(C1765="","",+COUNTA($C$7:C1765))</f>
        <v/>
      </c>
      <c r="C1765" s="94"/>
      <c r="D1765" s="94"/>
      <c r="E1765" s="94"/>
      <c r="F1765" s="94"/>
      <c r="G1765" s="91"/>
      <c r="H1765" s="91"/>
      <c r="I1765" s="91"/>
      <c r="J1765" s="92"/>
      <c r="K1765" s="92"/>
      <c r="L1765" s="93"/>
    </row>
    <row r="1766" spans="2:12" x14ac:dyDescent="0.25">
      <c r="B1766" s="90" t="str">
        <f>IF(C1766="","",+COUNTA($C$7:C1766))</f>
        <v/>
      </c>
      <c r="C1766" s="94"/>
      <c r="D1766" s="94"/>
      <c r="E1766" s="94"/>
      <c r="F1766" s="94"/>
      <c r="G1766" s="91"/>
      <c r="H1766" s="91"/>
      <c r="I1766" s="91"/>
      <c r="J1766" s="92"/>
      <c r="K1766" s="92"/>
      <c r="L1766" s="93"/>
    </row>
    <row r="1767" spans="2:12" x14ac:dyDescent="0.25">
      <c r="B1767" s="90" t="str">
        <f>IF(C1767="","",+COUNTA($C$7:C1767))</f>
        <v/>
      </c>
      <c r="C1767" s="94"/>
      <c r="D1767" s="94"/>
      <c r="E1767" s="94"/>
      <c r="F1767" s="94"/>
      <c r="G1767" s="91"/>
      <c r="H1767" s="91"/>
      <c r="I1767" s="91"/>
      <c r="J1767" s="92"/>
      <c r="K1767" s="92"/>
      <c r="L1767" s="93"/>
    </row>
    <row r="1768" spans="2:12" x14ac:dyDescent="0.25">
      <c r="B1768" s="90" t="str">
        <f>IF(C1768="","",+COUNTA($C$7:C1768))</f>
        <v/>
      </c>
      <c r="C1768" s="94"/>
      <c r="D1768" s="94"/>
      <c r="E1768" s="94"/>
      <c r="F1768" s="94"/>
      <c r="G1768" s="91"/>
      <c r="H1768" s="91"/>
      <c r="I1768" s="91"/>
      <c r="J1768" s="92"/>
      <c r="K1768" s="92"/>
      <c r="L1768" s="93"/>
    </row>
    <row r="1769" spans="2:12" x14ac:dyDescent="0.25">
      <c r="B1769" s="90" t="str">
        <f>IF(C1769="","",+COUNTA($C$7:C1769))</f>
        <v/>
      </c>
      <c r="C1769" s="94"/>
      <c r="D1769" s="94"/>
      <c r="E1769" s="94"/>
      <c r="F1769" s="94"/>
      <c r="G1769" s="91"/>
      <c r="H1769" s="91"/>
      <c r="I1769" s="91"/>
      <c r="J1769" s="92"/>
      <c r="K1769" s="92"/>
      <c r="L1769" s="93"/>
    </row>
    <row r="1770" spans="2:12" x14ac:dyDescent="0.25">
      <c r="B1770" s="90" t="str">
        <f>IF(C1770="","",+COUNTA($C$7:C1770))</f>
        <v/>
      </c>
      <c r="C1770" s="94"/>
      <c r="D1770" s="94"/>
      <c r="E1770" s="94"/>
      <c r="F1770" s="94"/>
      <c r="G1770" s="91"/>
      <c r="H1770" s="91"/>
      <c r="I1770" s="91"/>
      <c r="J1770" s="92"/>
      <c r="K1770" s="92"/>
      <c r="L1770" s="93"/>
    </row>
    <row r="1771" spans="2:12" x14ac:dyDescent="0.25">
      <c r="B1771" s="90" t="str">
        <f>IF(C1771="","",+COUNTA($C$7:C1771))</f>
        <v/>
      </c>
      <c r="C1771" s="94"/>
      <c r="D1771" s="94"/>
      <c r="E1771" s="94"/>
      <c r="F1771" s="94"/>
      <c r="G1771" s="91"/>
      <c r="H1771" s="91"/>
      <c r="I1771" s="91"/>
      <c r="J1771" s="92"/>
      <c r="K1771" s="92"/>
      <c r="L1771" s="93"/>
    </row>
    <row r="1772" spans="2:12" x14ac:dyDescent="0.25">
      <c r="B1772" s="90" t="str">
        <f>IF(C1772="","",+COUNTA($C$7:C1772))</f>
        <v/>
      </c>
      <c r="C1772" s="94"/>
      <c r="D1772" s="94"/>
      <c r="E1772" s="94"/>
      <c r="F1772" s="94"/>
      <c r="G1772" s="91"/>
      <c r="H1772" s="91"/>
      <c r="I1772" s="91"/>
      <c r="J1772" s="92"/>
      <c r="K1772" s="92"/>
      <c r="L1772" s="93"/>
    </row>
    <row r="1773" spans="2:12" x14ac:dyDescent="0.25">
      <c r="B1773" s="90" t="str">
        <f>IF(C1773="","",+COUNTA($C$7:C1773))</f>
        <v/>
      </c>
      <c r="C1773" s="94"/>
      <c r="D1773" s="94"/>
      <c r="E1773" s="94"/>
      <c r="F1773" s="94"/>
      <c r="G1773" s="91"/>
      <c r="H1773" s="91"/>
      <c r="I1773" s="91"/>
      <c r="J1773" s="92"/>
      <c r="K1773" s="92"/>
      <c r="L1773" s="93"/>
    </row>
    <row r="1774" spans="2:12" x14ac:dyDescent="0.25">
      <c r="B1774" s="90" t="str">
        <f>IF(C1774="","",+COUNTA($C$7:C1774))</f>
        <v/>
      </c>
      <c r="C1774" s="94"/>
      <c r="D1774" s="94"/>
      <c r="E1774" s="94"/>
      <c r="F1774" s="94"/>
      <c r="G1774" s="91"/>
      <c r="H1774" s="91"/>
      <c r="I1774" s="91"/>
      <c r="J1774" s="92"/>
      <c r="K1774" s="92"/>
      <c r="L1774" s="93"/>
    </row>
    <row r="1775" spans="2:12" x14ac:dyDescent="0.25">
      <c r="B1775" s="90" t="str">
        <f>IF(C1775="","",+COUNTA($C$7:C1775))</f>
        <v/>
      </c>
      <c r="C1775" s="94"/>
      <c r="D1775" s="94"/>
      <c r="E1775" s="94"/>
      <c r="F1775" s="94"/>
      <c r="G1775" s="91"/>
      <c r="H1775" s="91"/>
      <c r="I1775" s="91"/>
      <c r="J1775" s="92"/>
      <c r="K1775" s="92"/>
      <c r="L1775" s="93"/>
    </row>
    <row r="1776" spans="2:12" x14ac:dyDescent="0.25">
      <c r="B1776" s="90" t="str">
        <f>IF(C1776="","",+COUNTA($C$7:C1776))</f>
        <v/>
      </c>
      <c r="C1776" s="94"/>
      <c r="D1776" s="94"/>
      <c r="E1776" s="94"/>
      <c r="F1776" s="94"/>
      <c r="G1776" s="91"/>
      <c r="H1776" s="91"/>
      <c r="I1776" s="91"/>
      <c r="J1776" s="92"/>
      <c r="K1776" s="92"/>
      <c r="L1776" s="93"/>
    </row>
    <row r="1777" spans="2:12" x14ac:dyDescent="0.25">
      <c r="B1777" s="90" t="str">
        <f>IF(C1777="","",+COUNTA($C$7:C1777))</f>
        <v/>
      </c>
      <c r="C1777" s="94"/>
      <c r="D1777" s="94"/>
      <c r="E1777" s="94"/>
      <c r="F1777" s="94"/>
      <c r="G1777" s="91"/>
      <c r="H1777" s="91"/>
      <c r="I1777" s="91"/>
      <c r="J1777" s="92"/>
      <c r="K1777" s="92"/>
      <c r="L1777" s="93"/>
    </row>
    <row r="1778" spans="2:12" x14ac:dyDescent="0.25">
      <c r="B1778" s="90" t="str">
        <f>IF(C1778="","",+COUNTA($C$7:C1778))</f>
        <v/>
      </c>
      <c r="C1778" s="94"/>
      <c r="D1778" s="94"/>
      <c r="E1778" s="94"/>
      <c r="F1778" s="94"/>
      <c r="G1778" s="91"/>
      <c r="H1778" s="91"/>
      <c r="I1778" s="91"/>
      <c r="J1778" s="92"/>
      <c r="K1778" s="92"/>
      <c r="L1778" s="93"/>
    </row>
    <row r="1779" spans="2:12" x14ac:dyDescent="0.25">
      <c r="B1779" s="90" t="str">
        <f>IF(C1779="","",+COUNTA($C$7:C1779))</f>
        <v/>
      </c>
      <c r="C1779" s="94"/>
      <c r="D1779" s="94"/>
      <c r="E1779" s="94"/>
      <c r="F1779" s="94"/>
      <c r="G1779" s="91"/>
      <c r="H1779" s="91"/>
      <c r="I1779" s="91"/>
      <c r="J1779" s="92"/>
      <c r="K1779" s="92"/>
      <c r="L1779" s="93"/>
    </row>
    <row r="1780" spans="2:12" x14ac:dyDescent="0.25">
      <c r="B1780" s="90" t="str">
        <f>IF(C1780="","",+COUNTA($C$7:C1780))</f>
        <v/>
      </c>
      <c r="C1780" s="94"/>
      <c r="D1780" s="94"/>
      <c r="E1780" s="94"/>
      <c r="F1780" s="94"/>
      <c r="G1780" s="91"/>
      <c r="H1780" s="91"/>
      <c r="I1780" s="91"/>
      <c r="J1780" s="92"/>
      <c r="K1780" s="92"/>
      <c r="L1780" s="93"/>
    </row>
    <row r="1781" spans="2:12" x14ac:dyDescent="0.25">
      <c r="B1781" s="90" t="str">
        <f>IF(C1781="","",+COUNTA($C$7:C1781))</f>
        <v/>
      </c>
      <c r="C1781" s="94"/>
      <c r="D1781" s="94"/>
      <c r="E1781" s="94"/>
      <c r="F1781" s="94"/>
      <c r="G1781" s="91"/>
      <c r="H1781" s="91"/>
      <c r="I1781" s="91"/>
      <c r="J1781" s="92"/>
      <c r="K1781" s="92"/>
      <c r="L1781" s="93"/>
    </row>
    <row r="1782" spans="2:12" x14ac:dyDescent="0.25">
      <c r="B1782" s="90" t="str">
        <f>IF(C1782="","",+COUNTA($C$7:C1782))</f>
        <v/>
      </c>
      <c r="C1782" s="94"/>
      <c r="D1782" s="94"/>
      <c r="E1782" s="94"/>
      <c r="F1782" s="94"/>
      <c r="G1782" s="91"/>
      <c r="H1782" s="91"/>
      <c r="I1782" s="91"/>
      <c r="J1782" s="92"/>
      <c r="K1782" s="92"/>
      <c r="L1782" s="93"/>
    </row>
    <row r="1783" spans="2:12" x14ac:dyDescent="0.25">
      <c r="B1783" s="90" t="str">
        <f>IF(C1783="","",+COUNTA($C$7:C1783))</f>
        <v/>
      </c>
      <c r="C1783" s="94"/>
      <c r="D1783" s="94"/>
      <c r="E1783" s="94"/>
      <c r="F1783" s="94"/>
      <c r="G1783" s="91"/>
      <c r="H1783" s="91"/>
      <c r="I1783" s="91"/>
      <c r="J1783" s="92"/>
      <c r="K1783" s="92"/>
      <c r="L1783" s="93"/>
    </row>
    <row r="1784" spans="2:12" x14ac:dyDescent="0.25">
      <c r="B1784" s="90" t="str">
        <f>IF(C1784="","",+COUNTA($C$7:C1784))</f>
        <v/>
      </c>
      <c r="C1784" s="94"/>
      <c r="D1784" s="94"/>
      <c r="E1784" s="94"/>
      <c r="F1784" s="94"/>
      <c r="G1784" s="91"/>
      <c r="H1784" s="91"/>
      <c r="I1784" s="91"/>
      <c r="J1784" s="92"/>
      <c r="K1784" s="92"/>
      <c r="L1784" s="93"/>
    </row>
    <row r="1785" spans="2:12" x14ac:dyDescent="0.25">
      <c r="B1785" s="90" t="str">
        <f>IF(C1785="","",+COUNTA($C$7:C1785))</f>
        <v/>
      </c>
      <c r="C1785" s="94"/>
      <c r="D1785" s="94"/>
      <c r="E1785" s="94"/>
      <c r="F1785" s="94"/>
      <c r="G1785" s="91"/>
      <c r="H1785" s="91"/>
      <c r="I1785" s="91"/>
      <c r="J1785" s="92"/>
      <c r="K1785" s="92"/>
      <c r="L1785" s="93"/>
    </row>
    <row r="1786" spans="2:12" x14ac:dyDescent="0.25">
      <c r="B1786" s="90" t="str">
        <f>IF(C1786="","",+COUNTA($C$7:C1786))</f>
        <v/>
      </c>
      <c r="C1786" s="94"/>
      <c r="D1786" s="94"/>
      <c r="E1786" s="94"/>
      <c r="F1786" s="94"/>
      <c r="G1786" s="91"/>
      <c r="H1786" s="91"/>
      <c r="I1786" s="91"/>
      <c r="J1786" s="92"/>
      <c r="K1786" s="92"/>
      <c r="L1786" s="93"/>
    </row>
    <row r="1787" spans="2:12" x14ac:dyDescent="0.25">
      <c r="B1787" s="90" t="str">
        <f>IF(C1787="","",+COUNTA($C$7:C1787))</f>
        <v/>
      </c>
      <c r="C1787" s="94"/>
      <c r="D1787" s="94"/>
      <c r="E1787" s="94"/>
      <c r="F1787" s="94"/>
      <c r="G1787" s="91"/>
      <c r="H1787" s="91"/>
      <c r="I1787" s="91"/>
      <c r="J1787" s="92"/>
      <c r="K1787" s="92"/>
      <c r="L1787" s="93"/>
    </row>
    <row r="1788" spans="2:12" x14ac:dyDescent="0.25">
      <c r="B1788" s="90" t="str">
        <f>IF(C1788="","",+COUNTA($C$7:C1788))</f>
        <v/>
      </c>
      <c r="C1788" s="94"/>
      <c r="D1788" s="94"/>
      <c r="E1788" s="94"/>
      <c r="F1788" s="94"/>
      <c r="G1788" s="91"/>
      <c r="H1788" s="91"/>
      <c r="I1788" s="91"/>
      <c r="J1788" s="92"/>
      <c r="K1788" s="92"/>
      <c r="L1788" s="93"/>
    </row>
    <row r="1789" spans="2:12" x14ac:dyDescent="0.25">
      <c r="B1789" s="90" t="str">
        <f>IF(C1789="","",+COUNTA($C$7:C1789))</f>
        <v/>
      </c>
      <c r="C1789" s="94"/>
      <c r="D1789" s="94"/>
      <c r="E1789" s="94"/>
      <c r="F1789" s="94"/>
      <c r="G1789" s="91"/>
      <c r="H1789" s="91"/>
      <c r="I1789" s="91"/>
      <c r="J1789" s="92"/>
      <c r="K1789" s="92"/>
      <c r="L1789" s="93"/>
    </row>
    <row r="1790" spans="2:12" x14ac:dyDescent="0.25">
      <c r="B1790" s="90" t="str">
        <f>IF(C1790="","",+COUNTA($C$7:C1790))</f>
        <v/>
      </c>
      <c r="C1790" s="94"/>
      <c r="D1790" s="94"/>
      <c r="E1790" s="94"/>
      <c r="F1790" s="94"/>
      <c r="G1790" s="91"/>
      <c r="H1790" s="91"/>
      <c r="I1790" s="91"/>
      <c r="J1790" s="92"/>
      <c r="K1790" s="92"/>
      <c r="L1790" s="93"/>
    </row>
    <row r="1791" spans="2:12" x14ac:dyDescent="0.25">
      <c r="B1791" s="90" t="str">
        <f>IF(C1791="","",+COUNTA($C$7:C1791))</f>
        <v/>
      </c>
      <c r="C1791" s="94"/>
      <c r="D1791" s="94"/>
      <c r="E1791" s="94"/>
      <c r="F1791" s="94"/>
      <c r="G1791" s="91"/>
      <c r="H1791" s="91"/>
      <c r="I1791" s="91"/>
      <c r="J1791" s="92"/>
      <c r="K1791" s="92"/>
      <c r="L1791" s="93"/>
    </row>
    <row r="1792" spans="2:12" x14ac:dyDescent="0.25">
      <c r="B1792" s="90" t="str">
        <f>IF(C1792="","",+COUNTA($C$7:C1792))</f>
        <v/>
      </c>
      <c r="C1792" s="94"/>
      <c r="D1792" s="94"/>
      <c r="E1792" s="94"/>
      <c r="F1792" s="94"/>
      <c r="G1792" s="91"/>
      <c r="H1792" s="91"/>
      <c r="I1792" s="91"/>
      <c r="J1792" s="92"/>
      <c r="K1792" s="92"/>
      <c r="L1792" s="93"/>
    </row>
    <row r="1793" spans="2:12" x14ac:dyDescent="0.25">
      <c r="B1793" s="90" t="str">
        <f>IF(C1793="","",+COUNTA($C$7:C1793))</f>
        <v/>
      </c>
      <c r="C1793" s="94"/>
      <c r="D1793" s="94"/>
      <c r="E1793" s="94"/>
      <c r="F1793" s="94"/>
      <c r="G1793" s="91"/>
      <c r="H1793" s="91"/>
      <c r="I1793" s="91"/>
      <c r="J1793" s="92"/>
      <c r="K1793" s="92"/>
      <c r="L1793" s="93"/>
    </row>
    <row r="1794" spans="2:12" x14ac:dyDescent="0.25">
      <c r="B1794" s="90" t="str">
        <f>IF(C1794="","",+COUNTA($C$7:C1794))</f>
        <v/>
      </c>
      <c r="C1794" s="94"/>
      <c r="D1794" s="94"/>
      <c r="E1794" s="94"/>
      <c r="F1794" s="94"/>
      <c r="G1794" s="91"/>
      <c r="H1794" s="91"/>
      <c r="I1794" s="91"/>
      <c r="J1794" s="92"/>
      <c r="K1794" s="92"/>
      <c r="L1794" s="93"/>
    </row>
    <row r="1795" spans="2:12" x14ac:dyDescent="0.25">
      <c r="B1795" s="90" t="str">
        <f>IF(C1795="","",+COUNTA($C$7:C1795))</f>
        <v/>
      </c>
      <c r="C1795" s="94"/>
      <c r="D1795" s="94"/>
      <c r="E1795" s="94"/>
      <c r="F1795" s="94"/>
      <c r="G1795" s="91"/>
      <c r="H1795" s="91"/>
      <c r="I1795" s="91"/>
      <c r="J1795" s="92"/>
      <c r="K1795" s="92"/>
      <c r="L1795" s="93"/>
    </row>
    <row r="1796" spans="2:12" x14ac:dyDescent="0.25">
      <c r="B1796" s="90" t="str">
        <f>IF(C1796="","",+COUNTA($C$7:C1796))</f>
        <v/>
      </c>
      <c r="C1796" s="94"/>
      <c r="D1796" s="94"/>
      <c r="E1796" s="94"/>
      <c r="F1796" s="94"/>
      <c r="G1796" s="91"/>
      <c r="H1796" s="91"/>
      <c r="I1796" s="91"/>
      <c r="J1796" s="92"/>
      <c r="K1796" s="92"/>
      <c r="L1796" s="93"/>
    </row>
    <row r="1797" spans="2:12" x14ac:dyDescent="0.25">
      <c r="B1797" s="90" t="str">
        <f>IF(C1797="","",+COUNTA($C$7:C1797))</f>
        <v/>
      </c>
      <c r="C1797" s="94"/>
      <c r="D1797" s="94"/>
      <c r="E1797" s="94"/>
      <c r="F1797" s="94"/>
      <c r="G1797" s="91"/>
      <c r="H1797" s="91"/>
      <c r="I1797" s="91"/>
      <c r="J1797" s="92"/>
      <c r="K1797" s="92"/>
      <c r="L1797" s="93"/>
    </row>
    <row r="1798" spans="2:12" x14ac:dyDescent="0.25">
      <c r="B1798" s="90" t="str">
        <f>IF(C1798="","",+COUNTA($C$7:C1798))</f>
        <v/>
      </c>
      <c r="C1798" s="94"/>
      <c r="D1798" s="94"/>
      <c r="E1798" s="94"/>
      <c r="F1798" s="94"/>
      <c r="G1798" s="91"/>
      <c r="H1798" s="91"/>
      <c r="I1798" s="91"/>
      <c r="J1798" s="92"/>
      <c r="K1798" s="92"/>
      <c r="L1798" s="93"/>
    </row>
    <row r="1799" spans="2:12" x14ac:dyDescent="0.25">
      <c r="B1799" s="90" t="str">
        <f>IF(C1799="","",+COUNTA($C$7:C1799))</f>
        <v/>
      </c>
      <c r="C1799" s="94"/>
      <c r="D1799" s="94"/>
      <c r="E1799" s="94"/>
      <c r="F1799" s="94"/>
      <c r="G1799" s="91"/>
      <c r="H1799" s="91"/>
      <c r="I1799" s="91"/>
      <c r="J1799" s="92"/>
      <c r="K1799" s="92"/>
      <c r="L1799" s="93"/>
    </row>
    <row r="1800" spans="2:12" x14ac:dyDescent="0.25">
      <c r="B1800" s="90" t="str">
        <f>IF(C1800="","",+COUNTA($C$7:C1800))</f>
        <v/>
      </c>
      <c r="C1800" s="94"/>
      <c r="D1800" s="94"/>
      <c r="E1800" s="94"/>
      <c r="F1800" s="94"/>
      <c r="G1800" s="91"/>
      <c r="H1800" s="91"/>
      <c r="I1800" s="91"/>
      <c r="J1800" s="92"/>
      <c r="K1800" s="92"/>
      <c r="L1800" s="93"/>
    </row>
    <row r="1801" spans="2:12" x14ac:dyDescent="0.25">
      <c r="B1801" s="90" t="str">
        <f>IF(C1801="","",+COUNTA($C$7:C1801))</f>
        <v/>
      </c>
      <c r="C1801" s="94"/>
      <c r="D1801" s="94"/>
      <c r="E1801" s="94"/>
      <c r="F1801" s="94"/>
      <c r="G1801" s="91"/>
      <c r="H1801" s="91"/>
      <c r="I1801" s="91"/>
      <c r="J1801" s="92"/>
      <c r="K1801" s="92"/>
      <c r="L1801" s="93"/>
    </row>
    <row r="1802" spans="2:12" x14ac:dyDescent="0.25">
      <c r="B1802" s="90" t="str">
        <f>IF(C1802="","",+COUNTA($C$7:C1802))</f>
        <v/>
      </c>
      <c r="C1802" s="94"/>
      <c r="D1802" s="94"/>
      <c r="E1802" s="94"/>
      <c r="F1802" s="94"/>
      <c r="G1802" s="91"/>
      <c r="H1802" s="91"/>
      <c r="I1802" s="91"/>
      <c r="J1802" s="92"/>
      <c r="K1802" s="92"/>
      <c r="L1802" s="93"/>
    </row>
    <row r="1803" spans="2:12" x14ac:dyDescent="0.25">
      <c r="B1803" s="90" t="str">
        <f>IF(C1803="","",+COUNTA($C$7:C1803))</f>
        <v/>
      </c>
      <c r="C1803" s="94"/>
      <c r="D1803" s="94"/>
      <c r="E1803" s="94"/>
      <c r="F1803" s="94"/>
      <c r="G1803" s="91"/>
      <c r="H1803" s="91"/>
      <c r="I1803" s="91"/>
      <c r="J1803" s="92"/>
      <c r="K1803" s="92"/>
      <c r="L1803" s="93"/>
    </row>
    <row r="1804" spans="2:12" x14ac:dyDescent="0.25">
      <c r="B1804" s="90" t="str">
        <f>IF(C1804="","",+COUNTA($C$7:C1804))</f>
        <v/>
      </c>
      <c r="C1804" s="94"/>
      <c r="D1804" s="94"/>
      <c r="E1804" s="94"/>
      <c r="F1804" s="94"/>
      <c r="G1804" s="91"/>
      <c r="H1804" s="91"/>
      <c r="I1804" s="91"/>
      <c r="J1804" s="92"/>
      <c r="K1804" s="92"/>
      <c r="L1804" s="93"/>
    </row>
    <row r="1805" spans="2:12" x14ac:dyDescent="0.25">
      <c r="B1805" s="90" t="str">
        <f>IF(C1805="","",+COUNTA($C$7:C1805))</f>
        <v/>
      </c>
      <c r="C1805" s="94"/>
      <c r="D1805" s="94"/>
      <c r="E1805" s="94"/>
      <c r="F1805" s="94"/>
      <c r="G1805" s="91"/>
      <c r="H1805" s="91"/>
      <c r="I1805" s="91"/>
      <c r="J1805" s="92"/>
      <c r="K1805" s="92"/>
      <c r="L1805" s="93"/>
    </row>
    <row r="1806" spans="2:12" x14ac:dyDescent="0.25">
      <c r="B1806" s="90" t="str">
        <f>IF(C1806="","",+COUNTA($C$7:C1806))</f>
        <v/>
      </c>
      <c r="C1806" s="94"/>
      <c r="D1806" s="94"/>
      <c r="E1806" s="94"/>
      <c r="F1806" s="94"/>
      <c r="G1806" s="91"/>
      <c r="H1806" s="91"/>
      <c r="I1806" s="91"/>
      <c r="J1806" s="92"/>
      <c r="K1806" s="92"/>
      <c r="L1806" s="93"/>
    </row>
    <row r="1807" spans="2:12" x14ac:dyDescent="0.25">
      <c r="B1807" s="90" t="str">
        <f>IF(C1807="","",+COUNTA($C$7:C1807))</f>
        <v/>
      </c>
      <c r="C1807" s="94"/>
      <c r="D1807" s="94"/>
      <c r="E1807" s="94"/>
      <c r="F1807" s="94"/>
      <c r="G1807" s="91"/>
      <c r="H1807" s="91"/>
      <c r="I1807" s="91"/>
      <c r="J1807" s="92"/>
      <c r="K1807" s="92"/>
      <c r="L1807" s="93"/>
    </row>
    <row r="1808" spans="2:12" x14ac:dyDescent="0.25">
      <c r="B1808" s="90" t="str">
        <f>IF(C1808="","",+COUNTA($C$7:C1808))</f>
        <v/>
      </c>
      <c r="C1808" s="94"/>
      <c r="D1808" s="94"/>
      <c r="E1808" s="94"/>
      <c r="F1808" s="94"/>
      <c r="G1808" s="91"/>
      <c r="H1808" s="91"/>
      <c r="I1808" s="91"/>
      <c r="J1808" s="92"/>
      <c r="K1808" s="92"/>
      <c r="L1808" s="93"/>
    </row>
    <row r="1809" spans="2:12" x14ac:dyDescent="0.25">
      <c r="B1809" s="90" t="str">
        <f>IF(C1809="","",+COUNTA($C$7:C1809))</f>
        <v/>
      </c>
      <c r="C1809" s="94"/>
      <c r="D1809" s="94"/>
      <c r="E1809" s="94"/>
      <c r="F1809" s="94"/>
      <c r="G1809" s="91"/>
      <c r="H1809" s="91"/>
      <c r="I1809" s="91"/>
      <c r="J1809" s="92"/>
      <c r="K1809" s="92"/>
      <c r="L1809" s="93"/>
    </row>
    <row r="1810" spans="2:12" x14ac:dyDescent="0.25">
      <c r="B1810" s="90" t="str">
        <f>IF(C1810="","",+COUNTA($C$7:C1810))</f>
        <v/>
      </c>
      <c r="C1810" s="94"/>
      <c r="D1810" s="94"/>
      <c r="E1810" s="94"/>
      <c r="F1810" s="94"/>
      <c r="G1810" s="91"/>
      <c r="H1810" s="91"/>
      <c r="I1810" s="91"/>
      <c r="J1810" s="92"/>
      <c r="K1810" s="92"/>
      <c r="L1810" s="93"/>
    </row>
    <row r="1811" spans="2:12" x14ac:dyDescent="0.25">
      <c r="B1811" s="90" t="str">
        <f>IF(C1811="","",+COUNTA($C$7:C1811))</f>
        <v/>
      </c>
      <c r="C1811" s="94"/>
      <c r="D1811" s="94"/>
      <c r="E1811" s="94"/>
      <c r="F1811" s="94"/>
      <c r="G1811" s="91"/>
      <c r="H1811" s="91"/>
      <c r="I1811" s="91"/>
      <c r="J1811" s="92"/>
      <c r="K1811" s="92"/>
      <c r="L1811" s="93"/>
    </row>
    <row r="1812" spans="2:12" x14ac:dyDescent="0.25">
      <c r="B1812" s="90" t="str">
        <f>IF(C1812="","",+COUNTA($C$7:C1812))</f>
        <v/>
      </c>
      <c r="C1812" s="94"/>
      <c r="D1812" s="94"/>
      <c r="E1812" s="94"/>
      <c r="F1812" s="94"/>
      <c r="G1812" s="91"/>
      <c r="H1812" s="91"/>
      <c r="I1812" s="91"/>
      <c r="J1812" s="92"/>
      <c r="K1812" s="92"/>
      <c r="L1812" s="93"/>
    </row>
    <row r="1813" spans="2:12" x14ac:dyDescent="0.25">
      <c r="B1813" s="90" t="str">
        <f>IF(C1813="","",+COUNTA($C$7:C1813))</f>
        <v/>
      </c>
      <c r="C1813" s="94"/>
      <c r="D1813" s="94"/>
      <c r="E1813" s="94"/>
      <c r="F1813" s="94"/>
      <c r="G1813" s="91"/>
      <c r="H1813" s="91"/>
      <c r="I1813" s="91"/>
      <c r="J1813" s="92"/>
      <c r="K1813" s="92"/>
      <c r="L1813" s="93"/>
    </row>
    <row r="1814" spans="2:12" x14ac:dyDescent="0.25">
      <c r="B1814" s="90" t="str">
        <f>IF(C1814="","",+COUNTA($C$7:C1814))</f>
        <v/>
      </c>
      <c r="C1814" s="94"/>
      <c r="D1814" s="94"/>
      <c r="E1814" s="94"/>
      <c r="F1814" s="94"/>
      <c r="G1814" s="91"/>
      <c r="H1814" s="91"/>
      <c r="I1814" s="91"/>
      <c r="J1814" s="92"/>
      <c r="K1814" s="92"/>
      <c r="L1814" s="93"/>
    </row>
    <row r="1815" spans="2:12" x14ac:dyDescent="0.25">
      <c r="B1815" s="90" t="str">
        <f>IF(C1815="","",+COUNTA($C$7:C1815))</f>
        <v/>
      </c>
      <c r="C1815" s="94"/>
      <c r="D1815" s="94"/>
      <c r="E1815" s="94"/>
      <c r="F1815" s="94"/>
      <c r="G1815" s="91"/>
      <c r="H1815" s="91"/>
      <c r="I1815" s="91"/>
      <c r="J1815" s="92"/>
      <c r="K1815" s="92"/>
      <c r="L1815" s="93"/>
    </row>
    <row r="1816" spans="2:12" x14ac:dyDescent="0.25">
      <c r="B1816" s="90" t="str">
        <f>IF(C1816="","",+COUNTA($C$7:C1816))</f>
        <v/>
      </c>
      <c r="C1816" s="94"/>
      <c r="D1816" s="94"/>
      <c r="E1816" s="94"/>
      <c r="F1816" s="94"/>
      <c r="G1816" s="91"/>
      <c r="H1816" s="91"/>
      <c r="I1816" s="91"/>
      <c r="J1816" s="92"/>
      <c r="K1816" s="92"/>
      <c r="L1816" s="93"/>
    </row>
    <row r="1817" spans="2:12" x14ac:dyDescent="0.25">
      <c r="B1817" s="90" t="str">
        <f>IF(C1817="","",+COUNTA($C$7:C1817))</f>
        <v/>
      </c>
      <c r="C1817" s="94"/>
      <c r="D1817" s="94"/>
      <c r="E1817" s="94"/>
      <c r="F1817" s="94"/>
      <c r="G1817" s="91"/>
      <c r="H1817" s="91"/>
      <c r="I1817" s="91"/>
      <c r="J1817" s="92"/>
      <c r="K1817" s="92"/>
      <c r="L1817" s="93"/>
    </row>
    <row r="1818" spans="2:12" x14ac:dyDescent="0.25">
      <c r="B1818" s="90" t="str">
        <f>IF(C1818="","",+COUNTA($C$7:C1818))</f>
        <v/>
      </c>
      <c r="C1818" s="94"/>
      <c r="D1818" s="94"/>
      <c r="E1818" s="94"/>
      <c r="F1818" s="94"/>
      <c r="G1818" s="91"/>
      <c r="H1818" s="91"/>
      <c r="I1818" s="91"/>
      <c r="J1818" s="92"/>
      <c r="K1818" s="92"/>
      <c r="L1818" s="93"/>
    </row>
    <row r="1819" spans="2:12" x14ac:dyDescent="0.25">
      <c r="B1819" s="90" t="str">
        <f>IF(C1819="","",+COUNTA($C$7:C1819))</f>
        <v/>
      </c>
      <c r="C1819" s="94"/>
      <c r="D1819" s="94"/>
      <c r="E1819" s="94"/>
      <c r="F1819" s="94"/>
      <c r="G1819" s="91"/>
      <c r="H1819" s="91"/>
      <c r="I1819" s="91"/>
      <c r="J1819" s="92"/>
      <c r="K1819" s="92"/>
      <c r="L1819" s="93"/>
    </row>
    <row r="1820" spans="2:12" x14ac:dyDescent="0.25">
      <c r="B1820" s="90" t="str">
        <f>IF(C1820="","",+COUNTA($C$7:C1820))</f>
        <v/>
      </c>
      <c r="C1820" s="94"/>
      <c r="D1820" s="94"/>
      <c r="E1820" s="94"/>
      <c r="F1820" s="94"/>
      <c r="G1820" s="91"/>
      <c r="H1820" s="91"/>
      <c r="I1820" s="91"/>
      <c r="J1820" s="92"/>
      <c r="K1820" s="92"/>
      <c r="L1820" s="93"/>
    </row>
    <row r="1821" spans="2:12" x14ac:dyDescent="0.25">
      <c r="B1821" s="90" t="str">
        <f>IF(C1821="","",+COUNTA($C$7:C1821))</f>
        <v/>
      </c>
      <c r="C1821" s="94"/>
      <c r="D1821" s="94"/>
      <c r="E1821" s="94"/>
      <c r="F1821" s="94"/>
      <c r="G1821" s="91"/>
      <c r="H1821" s="91"/>
      <c r="I1821" s="91"/>
      <c r="J1821" s="92"/>
      <c r="K1821" s="92"/>
      <c r="L1821" s="93"/>
    </row>
    <row r="1822" spans="2:12" x14ac:dyDescent="0.25">
      <c r="B1822" s="90" t="str">
        <f>IF(C1822="","",+COUNTA($C$7:C1822))</f>
        <v/>
      </c>
      <c r="C1822" s="94"/>
      <c r="D1822" s="94"/>
      <c r="E1822" s="94"/>
      <c r="F1822" s="94"/>
      <c r="G1822" s="91"/>
      <c r="H1822" s="91"/>
      <c r="I1822" s="91"/>
      <c r="J1822" s="92"/>
      <c r="K1822" s="92"/>
      <c r="L1822" s="93"/>
    </row>
    <row r="1823" spans="2:12" x14ac:dyDescent="0.25">
      <c r="B1823" s="90" t="str">
        <f>IF(C1823="","",+COUNTA($C$7:C1823))</f>
        <v/>
      </c>
      <c r="C1823" s="94"/>
      <c r="D1823" s="94"/>
      <c r="E1823" s="94"/>
      <c r="F1823" s="94"/>
      <c r="G1823" s="91"/>
      <c r="H1823" s="91"/>
      <c r="I1823" s="91"/>
      <c r="J1823" s="92"/>
      <c r="K1823" s="92"/>
      <c r="L1823" s="93"/>
    </row>
    <row r="1824" spans="2:12" x14ac:dyDescent="0.25">
      <c r="B1824" s="90" t="str">
        <f>IF(C1824="","",+COUNTA($C$7:C1824))</f>
        <v/>
      </c>
      <c r="C1824" s="94"/>
      <c r="D1824" s="94"/>
      <c r="E1824" s="94"/>
      <c r="F1824" s="94"/>
      <c r="G1824" s="91"/>
      <c r="H1824" s="91"/>
      <c r="I1824" s="91"/>
      <c r="J1824" s="92"/>
      <c r="K1824" s="92"/>
      <c r="L1824" s="93"/>
    </row>
    <row r="1825" spans="2:12" x14ac:dyDescent="0.25">
      <c r="B1825" s="90" t="str">
        <f>IF(C1825="","",+COUNTA($C$7:C1825))</f>
        <v/>
      </c>
      <c r="C1825" s="94"/>
      <c r="D1825" s="94"/>
      <c r="E1825" s="94"/>
      <c r="F1825" s="94"/>
      <c r="G1825" s="91"/>
      <c r="H1825" s="91"/>
      <c r="I1825" s="91"/>
      <c r="J1825" s="92"/>
      <c r="K1825" s="92"/>
      <c r="L1825" s="93"/>
    </row>
    <row r="1826" spans="2:12" x14ac:dyDescent="0.25">
      <c r="B1826" s="90" t="str">
        <f>IF(C1826="","",+COUNTA($C$7:C1826))</f>
        <v/>
      </c>
      <c r="C1826" s="94"/>
      <c r="D1826" s="94"/>
      <c r="E1826" s="94"/>
      <c r="F1826" s="94"/>
      <c r="G1826" s="91"/>
      <c r="H1826" s="91"/>
      <c r="I1826" s="91"/>
      <c r="J1826" s="92"/>
      <c r="K1826" s="92"/>
      <c r="L1826" s="93"/>
    </row>
    <row r="1827" spans="2:12" x14ac:dyDescent="0.25">
      <c r="B1827" s="90" t="str">
        <f>IF(C1827="","",+COUNTA($C$7:C1827))</f>
        <v/>
      </c>
      <c r="C1827" s="94"/>
      <c r="D1827" s="94"/>
      <c r="E1827" s="94"/>
      <c r="F1827" s="94"/>
      <c r="G1827" s="91"/>
      <c r="H1827" s="91"/>
      <c r="I1827" s="91"/>
      <c r="J1827" s="92"/>
      <c r="K1827" s="92"/>
      <c r="L1827" s="93"/>
    </row>
    <row r="1828" spans="2:12" x14ac:dyDescent="0.25">
      <c r="B1828" s="90" t="str">
        <f>IF(C1828="","",+COUNTA($C$7:C1828))</f>
        <v/>
      </c>
      <c r="C1828" s="94"/>
      <c r="D1828" s="94"/>
      <c r="E1828" s="94"/>
      <c r="F1828" s="94"/>
      <c r="G1828" s="91"/>
      <c r="H1828" s="91"/>
      <c r="I1828" s="91"/>
      <c r="J1828" s="92"/>
      <c r="K1828" s="92"/>
      <c r="L1828" s="93"/>
    </row>
    <row r="1829" spans="2:12" x14ac:dyDescent="0.25">
      <c r="B1829" s="90" t="str">
        <f>IF(C1829="","",+COUNTA($C$7:C1829))</f>
        <v/>
      </c>
      <c r="C1829" s="94"/>
      <c r="D1829" s="94"/>
      <c r="E1829" s="94"/>
      <c r="F1829" s="94"/>
      <c r="G1829" s="91"/>
      <c r="H1829" s="91"/>
      <c r="I1829" s="91"/>
      <c r="J1829" s="92"/>
      <c r="K1829" s="92"/>
      <c r="L1829" s="93"/>
    </row>
    <row r="1830" spans="2:12" x14ac:dyDescent="0.25">
      <c r="B1830" s="90" t="str">
        <f>IF(C1830="","",+COUNTA($C$7:C1830))</f>
        <v/>
      </c>
      <c r="C1830" s="94"/>
      <c r="D1830" s="94"/>
      <c r="E1830" s="94"/>
      <c r="F1830" s="94"/>
      <c r="G1830" s="91"/>
      <c r="H1830" s="91"/>
      <c r="I1830" s="91"/>
      <c r="J1830" s="92"/>
      <c r="K1830" s="92"/>
      <c r="L1830" s="93"/>
    </row>
    <row r="1831" spans="2:12" x14ac:dyDescent="0.25">
      <c r="B1831" s="90" t="str">
        <f>IF(C1831="","",+COUNTA($C$7:C1831))</f>
        <v/>
      </c>
      <c r="C1831" s="94"/>
      <c r="D1831" s="94"/>
      <c r="E1831" s="94"/>
      <c r="F1831" s="94"/>
      <c r="G1831" s="91"/>
      <c r="H1831" s="91"/>
      <c r="I1831" s="91"/>
      <c r="J1831" s="92"/>
      <c r="K1831" s="92"/>
      <c r="L1831" s="93"/>
    </row>
    <row r="1832" spans="2:12" x14ac:dyDescent="0.25">
      <c r="B1832" s="90" t="str">
        <f>IF(C1832="","",+COUNTA($C$7:C1832))</f>
        <v/>
      </c>
      <c r="C1832" s="94"/>
      <c r="D1832" s="94"/>
      <c r="E1832" s="94"/>
      <c r="F1832" s="94"/>
      <c r="G1832" s="91"/>
      <c r="H1832" s="91"/>
      <c r="I1832" s="91"/>
      <c r="J1832" s="92"/>
      <c r="K1832" s="92"/>
      <c r="L1832" s="93"/>
    </row>
    <row r="1833" spans="2:12" x14ac:dyDescent="0.25">
      <c r="B1833" s="90" t="str">
        <f>IF(C1833="","",+COUNTA($C$7:C1833))</f>
        <v/>
      </c>
      <c r="C1833" s="94"/>
      <c r="D1833" s="94"/>
      <c r="E1833" s="94"/>
      <c r="F1833" s="94"/>
      <c r="G1833" s="91"/>
      <c r="H1833" s="91"/>
      <c r="I1833" s="91"/>
      <c r="J1833" s="92"/>
      <c r="K1833" s="92"/>
      <c r="L1833" s="93"/>
    </row>
    <row r="1834" spans="2:12" x14ac:dyDescent="0.25">
      <c r="B1834" s="90" t="str">
        <f>IF(C1834="","",+COUNTA($C$7:C1834))</f>
        <v/>
      </c>
      <c r="C1834" s="94"/>
      <c r="D1834" s="94"/>
      <c r="E1834" s="94"/>
      <c r="F1834" s="94"/>
      <c r="G1834" s="91"/>
      <c r="H1834" s="91"/>
      <c r="I1834" s="91"/>
      <c r="J1834" s="92"/>
      <c r="K1834" s="92"/>
      <c r="L1834" s="93"/>
    </row>
    <row r="1835" spans="2:12" x14ac:dyDescent="0.25">
      <c r="B1835" s="90" t="str">
        <f>IF(C1835="","",+COUNTA($C$7:C1835))</f>
        <v/>
      </c>
      <c r="C1835" s="94"/>
      <c r="D1835" s="94"/>
      <c r="E1835" s="94"/>
      <c r="F1835" s="94"/>
      <c r="G1835" s="91"/>
      <c r="H1835" s="91"/>
      <c r="I1835" s="91"/>
      <c r="J1835" s="92"/>
      <c r="K1835" s="92"/>
      <c r="L1835" s="93"/>
    </row>
    <row r="1836" spans="2:12" x14ac:dyDescent="0.25">
      <c r="B1836" s="90" t="str">
        <f>IF(C1836="","",+COUNTA($C$7:C1836))</f>
        <v/>
      </c>
      <c r="C1836" s="94"/>
      <c r="D1836" s="94"/>
      <c r="E1836" s="94"/>
      <c r="F1836" s="94"/>
      <c r="G1836" s="91"/>
      <c r="H1836" s="91"/>
      <c r="I1836" s="91"/>
      <c r="J1836" s="92"/>
      <c r="K1836" s="92"/>
      <c r="L1836" s="93"/>
    </row>
    <row r="1837" spans="2:12" x14ac:dyDescent="0.25">
      <c r="B1837" s="90" t="str">
        <f>IF(C1837="","",+COUNTA($C$7:C1837))</f>
        <v/>
      </c>
      <c r="C1837" s="94"/>
      <c r="D1837" s="94"/>
      <c r="E1837" s="94"/>
      <c r="F1837" s="94"/>
      <c r="G1837" s="91"/>
      <c r="H1837" s="91"/>
      <c r="I1837" s="91"/>
      <c r="J1837" s="92"/>
      <c r="K1837" s="92"/>
      <c r="L1837" s="93"/>
    </row>
    <row r="1838" spans="2:12" x14ac:dyDescent="0.25">
      <c r="B1838" s="90" t="str">
        <f>IF(C1838="","",+COUNTA($C$7:C1838))</f>
        <v/>
      </c>
      <c r="C1838" s="94"/>
      <c r="D1838" s="94"/>
      <c r="E1838" s="94"/>
      <c r="F1838" s="94"/>
      <c r="G1838" s="91"/>
      <c r="H1838" s="91"/>
      <c r="I1838" s="91"/>
      <c r="J1838" s="92"/>
      <c r="K1838" s="92"/>
      <c r="L1838" s="93"/>
    </row>
    <row r="1839" spans="2:12" x14ac:dyDescent="0.25">
      <c r="B1839" s="90" t="str">
        <f>IF(C1839="","",+COUNTA($C$7:C1839))</f>
        <v/>
      </c>
      <c r="C1839" s="94"/>
      <c r="D1839" s="94"/>
      <c r="E1839" s="94"/>
      <c r="F1839" s="94"/>
      <c r="G1839" s="91"/>
      <c r="H1839" s="91"/>
      <c r="I1839" s="91"/>
      <c r="J1839" s="92"/>
      <c r="K1839" s="92"/>
      <c r="L1839" s="93"/>
    </row>
    <row r="1840" spans="2:12" x14ac:dyDescent="0.25">
      <c r="B1840" s="90" t="str">
        <f>IF(C1840="","",+COUNTA($C$7:C1840))</f>
        <v/>
      </c>
      <c r="C1840" s="94"/>
      <c r="D1840" s="94"/>
      <c r="E1840" s="94"/>
      <c r="F1840" s="94"/>
      <c r="G1840" s="91"/>
      <c r="H1840" s="91"/>
      <c r="I1840" s="91"/>
      <c r="J1840" s="92"/>
      <c r="K1840" s="92"/>
      <c r="L1840" s="93"/>
    </row>
    <row r="1841" spans="2:12" x14ac:dyDescent="0.25">
      <c r="B1841" s="90" t="str">
        <f>IF(C1841="","",+COUNTA($C$7:C1841))</f>
        <v/>
      </c>
      <c r="C1841" s="94"/>
      <c r="D1841" s="94"/>
      <c r="E1841" s="94"/>
      <c r="F1841" s="94"/>
      <c r="G1841" s="91"/>
      <c r="H1841" s="91"/>
      <c r="I1841" s="91"/>
      <c r="J1841" s="92"/>
      <c r="K1841" s="92"/>
      <c r="L1841" s="93"/>
    </row>
    <row r="1842" spans="2:12" x14ac:dyDescent="0.25">
      <c r="B1842" s="90" t="str">
        <f>IF(C1842="","",+COUNTA($C$7:C1842))</f>
        <v/>
      </c>
      <c r="C1842" s="94"/>
      <c r="D1842" s="94"/>
      <c r="E1842" s="94"/>
      <c r="F1842" s="94"/>
      <c r="G1842" s="91"/>
      <c r="H1842" s="91"/>
      <c r="I1842" s="91"/>
      <c r="J1842" s="92"/>
      <c r="K1842" s="92"/>
      <c r="L1842" s="93"/>
    </row>
    <row r="1843" spans="2:12" x14ac:dyDescent="0.25">
      <c r="B1843" s="90" t="str">
        <f>IF(C1843="","",+COUNTA($C$7:C1843))</f>
        <v/>
      </c>
      <c r="C1843" s="94"/>
      <c r="D1843" s="94"/>
      <c r="E1843" s="94"/>
      <c r="F1843" s="94"/>
      <c r="G1843" s="91"/>
      <c r="H1843" s="91"/>
      <c r="I1843" s="91"/>
      <c r="J1843" s="92"/>
      <c r="K1843" s="92"/>
      <c r="L1843" s="93"/>
    </row>
    <row r="1844" spans="2:12" x14ac:dyDescent="0.25">
      <c r="B1844" s="90" t="str">
        <f>IF(C1844="","",+COUNTA($C$7:C1844))</f>
        <v/>
      </c>
      <c r="C1844" s="94"/>
      <c r="D1844" s="94"/>
      <c r="E1844" s="94"/>
      <c r="F1844" s="94"/>
      <c r="G1844" s="91"/>
      <c r="H1844" s="91"/>
      <c r="I1844" s="91"/>
      <c r="J1844" s="92"/>
      <c r="K1844" s="92"/>
      <c r="L1844" s="93"/>
    </row>
    <row r="1845" spans="2:12" x14ac:dyDescent="0.25">
      <c r="B1845" s="90" t="str">
        <f>IF(C1845="","",+COUNTA($C$7:C1845))</f>
        <v/>
      </c>
      <c r="C1845" s="94"/>
      <c r="D1845" s="94"/>
      <c r="E1845" s="94"/>
      <c r="F1845" s="94"/>
      <c r="G1845" s="91"/>
      <c r="H1845" s="91"/>
      <c r="I1845" s="91"/>
      <c r="J1845" s="92"/>
      <c r="K1845" s="92"/>
      <c r="L1845" s="93"/>
    </row>
    <row r="1846" spans="2:12" x14ac:dyDescent="0.25">
      <c r="B1846" s="90" t="str">
        <f>IF(C1846="","",+COUNTA($C$7:C1846))</f>
        <v/>
      </c>
      <c r="C1846" s="94"/>
      <c r="D1846" s="94"/>
      <c r="E1846" s="94"/>
      <c r="F1846" s="94"/>
      <c r="G1846" s="91"/>
      <c r="H1846" s="91"/>
      <c r="I1846" s="91"/>
      <c r="J1846" s="92"/>
      <c r="K1846" s="92"/>
      <c r="L1846" s="93"/>
    </row>
    <row r="1847" spans="2:12" x14ac:dyDescent="0.25">
      <c r="B1847" s="90" t="str">
        <f>IF(C1847="","",+COUNTA($C$7:C1847))</f>
        <v/>
      </c>
      <c r="C1847" s="94"/>
      <c r="D1847" s="94"/>
      <c r="E1847" s="94"/>
      <c r="F1847" s="94"/>
      <c r="G1847" s="91"/>
      <c r="H1847" s="91"/>
      <c r="I1847" s="91"/>
      <c r="J1847" s="92"/>
      <c r="K1847" s="92"/>
      <c r="L1847" s="93"/>
    </row>
    <row r="1848" spans="2:12" x14ac:dyDescent="0.25">
      <c r="B1848" s="90" t="str">
        <f>IF(C1848="","",+COUNTA($C$7:C1848))</f>
        <v/>
      </c>
      <c r="C1848" s="94"/>
      <c r="D1848" s="94"/>
      <c r="E1848" s="94"/>
      <c r="F1848" s="94"/>
      <c r="G1848" s="91"/>
      <c r="H1848" s="91"/>
      <c r="I1848" s="91"/>
      <c r="J1848" s="92"/>
      <c r="K1848" s="92"/>
      <c r="L1848" s="93"/>
    </row>
    <row r="1849" spans="2:12" x14ac:dyDescent="0.25">
      <c r="B1849" s="90" t="str">
        <f>IF(C1849="","",+COUNTA($C$7:C1849))</f>
        <v/>
      </c>
      <c r="C1849" s="94"/>
      <c r="D1849" s="94"/>
      <c r="E1849" s="94"/>
      <c r="F1849" s="94"/>
      <c r="G1849" s="91"/>
      <c r="H1849" s="91"/>
      <c r="I1849" s="91"/>
      <c r="J1849" s="92"/>
      <c r="K1849" s="92"/>
      <c r="L1849" s="93"/>
    </row>
    <row r="1850" spans="2:12" x14ac:dyDescent="0.25">
      <c r="B1850" s="90" t="str">
        <f>IF(C1850="","",+COUNTA($C$7:C1850))</f>
        <v/>
      </c>
      <c r="C1850" s="94"/>
      <c r="D1850" s="94"/>
      <c r="E1850" s="94"/>
      <c r="F1850" s="94"/>
      <c r="G1850" s="91"/>
      <c r="H1850" s="91"/>
      <c r="I1850" s="91"/>
      <c r="J1850" s="92"/>
      <c r="K1850" s="92"/>
      <c r="L1850" s="93"/>
    </row>
    <row r="1851" spans="2:12" x14ac:dyDescent="0.25">
      <c r="B1851" s="90" t="str">
        <f>IF(C1851="","",+COUNTA($C$7:C1851))</f>
        <v/>
      </c>
      <c r="C1851" s="94"/>
      <c r="D1851" s="94"/>
      <c r="E1851" s="94"/>
      <c r="F1851" s="94"/>
      <c r="G1851" s="91"/>
      <c r="H1851" s="91"/>
      <c r="I1851" s="91"/>
      <c r="J1851" s="92"/>
      <c r="K1851" s="92"/>
      <c r="L1851" s="93"/>
    </row>
    <row r="1852" spans="2:12" x14ac:dyDescent="0.25">
      <c r="B1852" s="90" t="str">
        <f>IF(C1852="","",+COUNTA($C$7:C1852))</f>
        <v/>
      </c>
      <c r="C1852" s="94"/>
      <c r="D1852" s="94"/>
      <c r="E1852" s="94"/>
      <c r="F1852" s="94"/>
      <c r="G1852" s="91"/>
      <c r="H1852" s="91"/>
      <c r="I1852" s="91"/>
      <c r="J1852" s="92"/>
      <c r="K1852" s="92"/>
      <c r="L1852" s="93"/>
    </row>
    <row r="1853" spans="2:12" x14ac:dyDescent="0.25">
      <c r="B1853" s="90" t="str">
        <f>IF(C1853="","",+COUNTA($C$7:C1853))</f>
        <v/>
      </c>
      <c r="C1853" s="94"/>
      <c r="D1853" s="94"/>
      <c r="E1853" s="94"/>
      <c r="F1853" s="94"/>
      <c r="G1853" s="91"/>
      <c r="H1853" s="91"/>
      <c r="I1853" s="91"/>
      <c r="J1853" s="92"/>
      <c r="K1853" s="92"/>
      <c r="L1853" s="93"/>
    </row>
    <row r="1854" spans="2:12" x14ac:dyDescent="0.25">
      <c r="B1854" s="90" t="str">
        <f>IF(C1854="","",+COUNTA($C$7:C1854))</f>
        <v/>
      </c>
      <c r="C1854" s="94"/>
      <c r="D1854" s="94"/>
      <c r="E1854" s="94"/>
      <c r="F1854" s="94"/>
      <c r="G1854" s="91"/>
      <c r="H1854" s="91"/>
      <c r="I1854" s="91"/>
      <c r="J1854" s="92"/>
      <c r="K1854" s="92"/>
      <c r="L1854" s="93"/>
    </row>
    <row r="1855" spans="2:12" x14ac:dyDescent="0.25">
      <c r="B1855" s="90" t="str">
        <f>IF(C1855="","",+COUNTA($C$7:C1855))</f>
        <v/>
      </c>
      <c r="C1855" s="94"/>
      <c r="D1855" s="94"/>
      <c r="E1855" s="94"/>
      <c r="F1855" s="94"/>
      <c r="G1855" s="91"/>
      <c r="H1855" s="91"/>
      <c r="I1855" s="91"/>
      <c r="J1855" s="92"/>
      <c r="K1855" s="92"/>
      <c r="L1855" s="93"/>
    </row>
    <row r="1856" spans="2:12" x14ac:dyDescent="0.25">
      <c r="B1856" s="90" t="str">
        <f>IF(C1856="","",+COUNTA($C$7:C1856))</f>
        <v/>
      </c>
      <c r="C1856" s="94"/>
      <c r="D1856" s="94"/>
      <c r="E1856" s="94"/>
      <c r="F1856" s="94"/>
      <c r="G1856" s="91"/>
      <c r="H1856" s="91"/>
      <c r="I1856" s="91"/>
      <c r="J1856" s="92"/>
      <c r="K1856" s="92"/>
      <c r="L1856" s="93"/>
    </row>
    <row r="1857" spans="2:12" x14ac:dyDescent="0.25">
      <c r="B1857" s="90" t="str">
        <f>IF(C1857="","",+COUNTA($C$7:C1857))</f>
        <v/>
      </c>
      <c r="C1857" s="94"/>
      <c r="D1857" s="94"/>
      <c r="E1857" s="94"/>
      <c r="F1857" s="94"/>
      <c r="G1857" s="91"/>
      <c r="H1857" s="91"/>
      <c r="I1857" s="91"/>
      <c r="J1857" s="92"/>
      <c r="K1857" s="92"/>
      <c r="L1857" s="93"/>
    </row>
    <row r="1858" spans="2:12" x14ac:dyDescent="0.25">
      <c r="B1858" s="90" t="str">
        <f>IF(C1858="","",+COUNTA($C$7:C1858))</f>
        <v/>
      </c>
      <c r="C1858" s="94"/>
      <c r="D1858" s="94"/>
      <c r="E1858" s="94"/>
      <c r="F1858" s="94"/>
      <c r="G1858" s="91"/>
      <c r="H1858" s="91"/>
      <c r="I1858" s="91"/>
      <c r="J1858" s="92"/>
      <c r="K1858" s="92"/>
      <c r="L1858" s="93"/>
    </row>
    <row r="1859" spans="2:12" x14ac:dyDescent="0.25">
      <c r="B1859" s="90" t="str">
        <f>IF(C1859="","",+COUNTA($C$7:C1859))</f>
        <v/>
      </c>
      <c r="C1859" s="94"/>
      <c r="D1859" s="94"/>
      <c r="E1859" s="94"/>
      <c r="F1859" s="94"/>
      <c r="G1859" s="91"/>
      <c r="H1859" s="91"/>
      <c r="I1859" s="91"/>
      <c r="J1859" s="92"/>
      <c r="K1859" s="92"/>
      <c r="L1859" s="93"/>
    </row>
    <row r="1860" spans="2:12" x14ac:dyDescent="0.25">
      <c r="B1860" s="90" t="str">
        <f>IF(C1860="","",+COUNTA($C$7:C1860))</f>
        <v/>
      </c>
      <c r="C1860" s="94"/>
      <c r="D1860" s="94"/>
      <c r="E1860" s="94"/>
      <c r="F1860" s="94"/>
      <c r="G1860" s="91"/>
      <c r="H1860" s="91"/>
      <c r="I1860" s="91"/>
      <c r="J1860" s="92"/>
      <c r="K1860" s="92"/>
      <c r="L1860" s="93"/>
    </row>
    <row r="1861" spans="2:12" x14ac:dyDescent="0.25">
      <c r="B1861" s="90" t="str">
        <f>IF(C1861="","",+COUNTA($C$7:C1861))</f>
        <v/>
      </c>
      <c r="C1861" s="94"/>
      <c r="D1861" s="94"/>
      <c r="E1861" s="94"/>
      <c r="F1861" s="94"/>
      <c r="G1861" s="91"/>
      <c r="H1861" s="91"/>
      <c r="I1861" s="91"/>
      <c r="J1861" s="92"/>
      <c r="K1861" s="92"/>
      <c r="L1861" s="93"/>
    </row>
    <row r="1862" spans="2:12" x14ac:dyDescent="0.25">
      <c r="B1862" s="90" t="str">
        <f>IF(C1862="","",+COUNTA($C$7:C1862))</f>
        <v/>
      </c>
      <c r="C1862" s="94"/>
      <c r="D1862" s="94"/>
      <c r="E1862" s="94"/>
      <c r="F1862" s="94"/>
      <c r="G1862" s="91"/>
      <c r="H1862" s="91"/>
      <c r="I1862" s="91"/>
      <c r="J1862" s="92"/>
      <c r="K1862" s="92"/>
      <c r="L1862" s="93"/>
    </row>
    <row r="1863" spans="2:12" x14ac:dyDescent="0.25">
      <c r="B1863" s="90" t="str">
        <f>IF(C1863="","",+COUNTA($C$7:C1863))</f>
        <v/>
      </c>
      <c r="C1863" s="94"/>
      <c r="D1863" s="94"/>
      <c r="E1863" s="94"/>
      <c r="F1863" s="94"/>
      <c r="G1863" s="91"/>
      <c r="H1863" s="91"/>
      <c r="I1863" s="91"/>
      <c r="J1863" s="92"/>
      <c r="K1863" s="92"/>
      <c r="L1863" s="93"/>
    </row>
    <row r="1864" spans="2:12" x14ac:dyDescent="0.25">
      <c r="B1864" s="90" t="str">
        <f>IF(C1864="","",+COUNTA($C$7:C1864))</f>
        <v/>
      </c>
      <c r="C1864" s="94"/>
      <c r="D1864" s="94"/>
      <c r="E1864" s="94"/>
      <c r="F1864" s="94"/>
      <c r="G1864" s="91"/>
      <c r="H1864" s="91"/>
      <c r="I1864" s="91"/>
      <c r="J1864" s="92"/>
      <c r="K1864" s="92"/>
      <c r="L1864" s="93"/>
    </row>
    <row r="1865" spans="2:12" x14ac:dyDescent="0.25">
      <c r="B1865" s="90" t="str">
        <f>IF(C1865="","",+COUNTA($C$7:C1865))</f>
        <v/>
      </c>
      <c r="C1865" s="94"/>
      <c r="D1865" s="94"/>
      <c r="E1865" s="94"/>
      <c r="F1865" s="94"/>
      <c r="G1865" s="91"/>
      <c r="H1865" s="91"/>
      <c r="I1865" s="91"/>
      <c r="J1865" s="92"/>
      <c r="K1865" s="92"/>
      <c r="L1865" s="93"/>
    </row>
    <row r="1866" spans="2:12" x14ac:dyDescent="0.25">
      <c r="B1866" s="90" t="str">
        <f>IF(C1866="","",+COUNTA($C$7:C1866))</f>
        <v/>
      </c>
      <c r="C1866" s="94"/>
      <c r="D1866" s="94"/>
      <c r="E1866" s="94"/>
      <c r="F1866" s="94"/>
      <c r="G1866" s="91"/>
      <c r="H1866" s="91"/>
      <c r="I1866" s="91"/>
      <c r="J1866" s="92"/>
      <c r="K1866" s="92"/>
      <c r="L1866" s="93"/>
    </row>
    <row r="1867" spans="2:12" x14ac:dyDescent="0.25">
      <c r="B1867" s="90" t="str">
        <f>IF(C1867="","",+COUNTA($C$7:C1867))</f>
        <v/>
      </c>
      <c r="C1867" s="94"/>
      <c r="D1867" s="94"/>
      <c r="E1867" s="94"/>
      <c r="F1867" s="94"/>
      <c r="G1867" s="91"/>
      <c r="H1867" s="91"/>
      <c r="I1867" s="91"/>
      <c r="J1867" s="92"/>
      <c r="K1867" s="92"/>
      <c r="L1867" s="93"/>
    </row>
    <row r="1868" spans="2:12" x14ac:dyDescent="0.25">
      <c r="B1868" s="90" t="str">
        <f>IF(C1868="","",+COUNTA($C$7:C1868))</f>
        <v/>
      </c>
      <c r="C1868" s="94"/>
      <c r="D1868" s="94"/>
      <c r="E1868" s="94"/>
      <c r="F1868" s="94"/>
      <c r="G1868" s="91"/>
      <c r="H1868" s="91"/>
      <c r="I1868" s="91"/>
      <c r="J1868" s="92"/>
      <c r="K1868" s="92"/>
      <c r="L1868" s="93"/>
    </row>
    <row r="1869" spans="2:12" x14ac:dyDescent="0.25">
      <c r="B1869" s="90" t="str">
        <f>IF(C1869="","",+COUNTA($C$7:C1869))</f>
        <v/>
      </c>
      <c r="C1869" s="94"/>
      <c r="D1869" s="94"/>
      <c r="E1869" s="94"/>
      <c r="F1869" s="94"/>
      <c r="G1869" s="91"/>
      <c r="H1869" s="91"/>
      <c r="I1869" s="91"/>
      <c r="J1869" s="92"/>
      <c r="K1869" s="92"/>
      <c r="L1869" s="93"/>
    </row>
    <row r="1870" spans="2:12" x14ac:dyDescent="0.25">
      <c r="B1870" s="90" t="str">
        <f>IF(C1870="","",+COUNTA($C$7:C1870))</f>
        <v/>
      </c>
      <c r="C1870" s="94"/>
      <c r="D1870" s="94"/>
      <c r="E1870" s="94"/>
      <c r="F1870" s="94"/>
      <c r="G1870" s="91"/>
      <c r="H1870" s="91"/>
      <c r="I1870" s="91"/>
      <c r="J1870" s="92"/>
      <c r="K1870" s="92"/>
      <c r="L1870" s="93"/>
    </row>
    <row r="1871" spans="2:12" x14ac:dyDescent="0.25">
      <c r="B1871" s="90" t="str">
        <f>IF(C1871="","",+COUNTA($C$7:C1871))</f>
        <v/>
      </c>
      <c r="C1871" s="94"/>
      <c r="D1871" s="94"/>
      <c r="E1871" s="94"/>
      <c r="F1871" s="94"/>
      <c r="G1871" s="91"/>
      <c r="H1871" s="91"/>
      <c r="I1871" s="91"/>
      <c r="J1871" s="92"/>
      <c r="K1871" s="92"/>
      <c r="L1871" s="93"/>
    </row>
    <row r="1872" spans="2:12" x14ac:dyDescent="0.25">
      <c r="B1872" s="90" t="str">
        <f>IF(C1872="","",+COUNTA($C$7:C1872))</f>
        <v/>
      </c>
      <c r="C1872" s="94"/>
      <c r="D1872" s="94"/>
      <c r="E1872" s="94"/>
      <c r="F1872" s="94"/>
      <c r="G1872" s="91"/>
      <c r="H1872" s="91"/>
      <c r="I1872" s="91"/>
      <c r="J1872" s="92"/>
      <c r="K1872" s="92"/>
      <c r="L1872" s="93"/>
    </row>
    <row r="1873" spans="2:12" x14ac:dyDescent="0.25">
      <c r="B1873" s="90" t="str">
        <f>IF(C1873="","",+COUNTA($C$7:C1873))</f>
        <v/>
      </c>
      <c r="C1873" s="94"/>
      <c r="D1873" s="94"/>
      <c r="E1873" s="94"/>
      <c r="F1873" s="94"/>
      <c r="G1873" s="91"/>
      <c r="H1873" s="91"/>
      <c r="I1873" s="91"/>
      <c r="J1873" s="92"/>
      <c r="K1873" s="92"/>
      <c r="L1873" s="93"/>
    </row>
    <row r="1874" spans="2:12" x14ac:dyDescent="0.25">
      <c r="B1874" s="90" t="str">
        <f>IF(C1874="","",+COUNTA($C$7:C1874))</f>
        <v/>
      </c>
      <c r="C1874" s="94"/>
      <c r="D1874" s="94"/>
      <c r="E1874" s="94"/>
      <c r="F1874" s="94"/>
      <c r="G1874" s="91"/>
      <c r="H1874" s="91"/>
      <c r="I1874" s="91"/>
      <c r="J1874" s="92"/>
      <c r="K1874" s="92"/>
      <c r="L1874" s="93"/>
    </row>
    <row r="1875" spans="2:12" x14ac:dyDescent="0.25">
      <c r="B1875" s="90" t="str">
        <f>IF(C1875="","",+COUNTA($C$7:C1875))</f>
        <v/>
      </c>
      <c r="C1875" s="94"/>
      <c r="D1875" s="94"/>
      <c r="E1875" s="94"/>
      <c r="F1875" s="94"/>
      <c r="G1875" s="91"/>
      <c r="H1875" s="91"/>
      <c r="I1875" s="91"/>
      <c r="J1875" s="92"/>
      <c r="K1875" s="92"/>
      <c r="L1875" s="93"/>
    </row>
    <row r="1876" spans="2:12" x14ac:dyDescent="0.25">
      <c r="B1876" s="90" t="str">
        <f>IF(C1876="","",+COUNTA($C$7:C1876))</f>
        <v/>
      </c>
      <c r="C1876" s="94"/>
      <c r="D1876" s="94"/>
      <c r="E1876" s="94"/>
      <c r="F1876" s="94"/>
      <c r="G1876" s="91"/>
      <c r="H1876" s="91"/>
      <c r="I1876" s="91"/>
      <c r="J1876" s="92"/>
      <c r="K1876" s="92"/>
      <c r="L1876" s="93"/>
    </row>
    <row r="1877" spans="2:12" x14ac:dyDescent="0.25">
      <c r="B1877" s="90" t="str">
        <f>IF(C1877="","",+COUNTA($C$7:C1877))</f>
        <v/>
      </c>
      <c r="C1877" s="94"/>
      <c r="D1877" s="94"/>
      <c r="E1877" s="94"/>
      <c r="F1877" s="94"/>
      <c r="G1877" s="91"/>
      <c r="H1877" s="91"/>
      <c r="I1877" s="91"/>
      <c r="J1877" s="92"/>
      <c r="K1877" s="92"/>
      <c r="L1877" s="93"/>
    </row>
    <row r="1878" spans="2:12" x14ac:dyDescent="0.25">
      <c r="B1878" s="90" t="str">
        <f>IF(C1878="","",+COUNTA($C$7:C1878))</f>
        <v/>
      </c>
      <c r="C1878" s="94"/>
      <c r="D1878" s="94"/>
      <c r="E1878" s="94"/>
      <c r="F1878" s="94"/>
      <c r="G1878" s="91"/>
      <c r="H1878" s="91"/>
      <c r="I1878" s="91"/>
      <c r="J1878" s="92"/>
      <c r="K1878" s="92"/>
      <c r="L1878" s="93"/>
    </row>
    <row r="1879" spans="2:12" x14ac:dyDescent="0.25">
      <c r="B1879" s="90" t="str">
        <f>IF(C1879="","",+COUNTA($C$7:C1879))</f>
        <v/>
      </c>
      <c r="C1879" s="94"/>
      <c r="D1879" s="94"/>
      <c r="E1879" s="94"/>
      <c r="F1879" s="94"/>
      <c r="G1879" s="91"/>
      <c r="H1879" s="91"/>
      <c r="I1879" s="91"/>
      <c r="J1879" s="92"/>
      <c r="K1879" s="92"/>
      <c r="L1879" s="93"/>
    </row>
    <row r="1880" spans="2:12" x14ac:dyDescent="0.25">
      <c r="B1880" s="90" t="str">
        <f>IF(C1880="","",+COUNTA($C$7:C1880))</f>
        <v/>
      </c>
      <c r="C1880" s="94"/>
      <c r="D1880" s="94"/>
      <c r="E1880" s="94"/>
      <c r="F1880" s="94"/>
      <c r="G1880" s="91"/>
      <c r="H1880" s="91"/>
      <c r="I1880" s="91"/>
      <c r="J1880" s="92"/>
      <c r="K1880" s="92"/>
      <c r="L1880" s="93"/>
    </row>
    <row r="1881" spans="2:12" x14ac:dyDescent="0.25">
      <c r="B1881" s="90" t="str">
        <f>IF(C1881="","",+COUNTA($C$7:C1881))</f>
        <v/>
      </c>
      <c r="C1881" s="94"/>
      <c r="D1881" s="94"/>
      <c r="E1881" s="94"/>
      <c r="F1881" s="94"/>
      <c r="G1881" s="91"/>
      <c r="H1881" s="91"/>
      <c r="I1881" s="91"/>
      <c r="J1881" s="92"/>
      <c r="K1881" s="92"/>
      <c r="L1881" s="93"/>
    </row>
    <row r="1882" spans="2:12" x14ac:dyDescent="0.25">
      <c r="B1882" s="90" t="str">
        <f>IF(C1882="","",+COUNTA($C$7:C1882))</f>
        <v/>
      </c>
      <c r="C1882" s="94"/>
      <c r="D1882" s="94"/>
      <c r="E1882" s="94"/>
      <c r="F1882" s="94"/>
      <c r="G1882" s="91"/>
      <c r="H1882" s="91"/>
      <c r="I1882" s="91"/>
      <c r="J1882" s="92"/>
      <c r="K1882" s="92"/>
      <c r="L1882" s="93"/>
    </row>
    <row r="1883" spans="2:12" x14ac:dyDescent="0.25">
      <c r="B1883" s="90" t="str">
        <f>IF(C1883="","",+COUNTA($C$7:C1883))</f>
        <v/>
      </c>
      <c r="C1883" s="94"/>
      <c r="D1883" s="94"/>
      <c r="E1883" s="94"/>
      <c r="F1883" s="94"/>
      <c r="G1883" s="91"/>
      <c r="H1883" s="91"/>
      <c r="I1883" s="91"/>
      <c r="J1883" s="92"/>
      <c r="K1883" s="92"/>
      <c r="L1883" s="93"/>
    </row>
    <row r="1884" spans="2:12" x14ac:dyDescent="0.25">
      <c r="B1884" s="90" t="str">
        <f>IF(C1884="","",+COUNTA($C$7:C1884))</f>
        <v/>
      </c>
      <c r="C1884" s="94"/>
      <c r="D1884" s="94"/>
      <c r="E1884" s="94"/>
      <c r="F1884" s="94"/>
      <c r="G1884" s="91"/>
      <c r="H1884" s="91"/>
      <c r="I1884" s="91"/>
      <c r="J1884" s="92"/>
      <c r="K1884" s="92"/>
      <c r="L1884" s="93"/>
    </row>
    <row r="1885" spans="2:12" x14ac:dyDescent="0.25">
      <c r="B1885" s="90" t="str">
        <f>IF(C1885="","",+COUNTA($C$7:C1885))</f>
        <v/>
      </c>
      <c r="C1885" s="94"/>
      <c r="D1885" s="94"/>
      <c r="E1885" s="94"/>
      <c r="F1885" s="94"/>
      <c r="G1885" s="91"/>
      <c r="H1885" s="91"/>
      <c r="I1885" s="91"/>
      <c r="J1885" s="92"/>
      <c r="K1885" s="92"/>
      <c r="L1885" s="93"/>
    </row>
    <row r="1886" spans="2:12" x14ac:dyDescent="0.25">
      <c r="B1886" s="90" t="str">
        <f>IF(C1886="","",+COUNTA($C$7:C1886))</f>
        <v/>
      </c>
      <c r="C1886" s="94"/>
      <c r="D1886" s="94"/>
      <c r="E1886" s="94"/>
      <c r="F1886" s="94"/>
      <c r="G1886" s="91"/>
      <c r="H1886" s="91"/>
      <c r="I1886" s="91"/>
      <c r="J1886" s="92"/>
      <c r="K1886" s="92"/>
      <c r="L1886" s="93"/>
    </row>
    <row r="1887" spans="2:12" x14ac:dyDescent="0.25">
      <c r="B1887" s="90" t="str">
        <f>IF(C1887="","",+COUNTA($C$7:C1887))</f>
        <v/>
      </c>
      <c r="C1887" s="94"/>
      <c r="D1887" s="94"/>
      <c r="E1887" s="94"/>
      <c r="F1887" s="94"/>
      <c r="G1887" s="91"/>
      <c r="H1887" s="91"/>
      <c r="I1887" s="91"/>
      <c r="J1887" s="92"/>
      <c r="K1887" s="92"/>
      <c r="L1887" s="93"/>
    </row>
    <row r="1888" spans="2:12" x14ac:dyDescent="0.25">
      <c r="B1888" s="90" t="str">
        <f>IF(C1888="","",+COUNTA($C$7:C1888))</f>
        <v/>
      </c>
      <c r="C1888" s="94"/>
      <c r="D1888" s="94"/>
      <c r="E1888" s="94"/>
      <c r="F1888" s="94"/>
      <c r="G1888" s="91"/>
      <c r="H1888" s="91"/>
      <c r="I1888" s="91"/>
      <c r="J1888" s="92"/>
      <c r="K1888" s="92"/>
      <c r="L1888" s="93"/>
    </row>
    <row r="1889" spans="2:12" x14ac:dyDescent="0.25">
      <c r="B1889" s="90" t="str">
        <f>IF(C1889="","",+COUNTA($C$7:C1889))</f>
        <v/>
      </c>
      <c r="C1889" s="94"/>
      <c r="D1889" s="94"/>
      <c r="E1889" s="94"/>
      <c r="F1889" s="94"/>
      <c r="G1889" s="91"/>
      <c r="H1889" s="91"/>
      <c r="I1889" s="91"/>
      <c r="J1889" s="92"/>
      <c r="K1889" s="92"/>
      <c r="L1889" s="93"/>
    </row>
    <row r="1890" spans="2:12" x14ac:dyDescent="0.25">
      <c r="B1890" s="90" t="str">
        <f>IF(C1890="","",+COUNTA($C$7:C1890))</f>
        <v/>
      </c>
      <c r="C1890" s="94"/>
      <c r="D1890" s="94"/>
      <c r="E1890" s="94"/>
      <c r="F1890" s="94"/>
      <c r="G1890" s="91"/>
      <c r="H1890" s="91"/>
      <c r="I1890" s="91"/>
      <c r="J1890" s="92"/>
      <c r="K1890" s="92"/>
      <c r="L1890" s="93"/>
    </row>
    <row r="1891" spans="2:12" x14ac:dyDescent="0.25">
      <c r="B1891" s="90" t="str">
        <f>IF(C1891="","",+COUNTA($C$7:C1891))</f>
        <v/>
      </c>
      <c r="C1891" s="94"/>
      <c r="D1891" s="94"/>
      <c r="E1891" s="94"/>
      <c r="F1891" s="94"/>
      <c r="G1891" s="91"/>
      <c r="H1891" s="91"/>
      <c r="I1891" s="91"/>
      <c r="J1891" s="92"/>
      <c r="K1891" s="92"/>
      <c r="L1891" s="93"/>
    </row>
    <row r="1892" spans="2:12" x14ac:dyDescent="0.25">
      <c r="B1892" s="90" t="str">
        <f>IF(C1892="","",+COUNTA($C$7:C1892))</f>
        <v/>
      </c>
      <c r="C1892" s="94"/>
      <c r="D1892" s="94"/>
      <c r="E1892" s="94"/>
      <c r="F1892" s="94"/>
      <c r="G1892" s="91"/>
      <c r="H1892" s="91"/>
      <c r="I1892" s="91"/>
      <c r="J1892" s="92"/>
      <c r="K1892" s="92"/>
      <c r="L1892" s="93"/>
    </row>
    <row r="1893" spans="2:12" x14ac:dyDescent="0.25">
      <c r="B1893" s="90" t="str">
        <f>IF(C1893="","",+COUNTA($C$7:C1893))</f>
        <v/>
      </c>
      <c r="C1893" s="94"/>
      <c r="D1893" s="94"/>
      <c r="E1893" s="94"/>
      <c r="F1893" s="94"/>
      <c r="G1893" s="91"/>
      <c r="H1893" s="91"/>
      <c r="I1893" s="91"/>
      <c r="J1893" s="92"/>
      <c r="K1893" s="92"/>
      <c r="L1893" s="93"/>
    </row>
    <row r="1894" spans="2:12" x14ac:dyDescent="0.25">
      <c r="B1894" s="90" t="str">
        <f>IF(C1894="","",+COUNTA($C$7:C1894))</f>
        <v/>
      </c>
      <c r="C1894" s="94"/>
      <c r="D1894" s="94"/>
      <c r="E1894" s="94"/>
      <c r="F1894" s="94"/>
      <c r="G1894" s="91"/>
      <c r="H1894" s="91"/>
      <c r="I1894" s="91"/>
      <c r="J1894" s="92"/>
      <c r="K1894" s="92"/>
      <c r="L1894" s="93"/>
    </row>
    <row r="1895" spans="2:12" x14ac:dyDescent="0.25">
      <c r="B1895" s="90" t="str">
        <f>IF(C1895="","",+COUNTA($C$7:C1895))</f>
        <v/>
      </c>
      <c r="C1895" s="94"/>
      <c r="D1895" s="94"/>
      <c r="E1895" s="94"/>
      <c r="F1895" s="94"/>
      <c r="G1895" s="91"/>
      <c r="H1895" s="91"/>
      <c r="I1895" s="91"/>
      <c r="J1895" s="92"/>
      <c r="K1895" s="92"/>
      <c r="L1895" s="93"/>
    </row>
    <row r="1896" spans="2:12" x14ac:dyDescent="0.25">
      <c r="B1896" s="90" t="str">
        <f>IF(C1896="","",+COUNTA($C$7:C1896))</f>
        <v/>
      </c>
      <c r="C1896" s="94"/>
      <c r="D1896" s="94"/>
      <c r="E1896" s="94"/>
      <c r="F1896" s="94"/>
      <c r="G1896" s="91"/>
      <c r="H1896" s="91"/>
      <c r="I1896" s="91"/>
      <c r="J1896" s="92"/>
      <c r="K1896" s="92"/>
      <c r="L1896" s="93"/>
    </row>
    <row r="1897" spans="2:12" x14ac:dyDescent="0.25">
      <c r="B1897" s="90" t="str">
        <f>IF(C1897="","",+COUNTA($C$7:C1897))</f>
        <v/>
      </c>
      <c r="C1897" s="94"/>
      <c r="D1897" s="94"/>
      <c r="E1897" s="94"/>
      <c r="F1897" s="94"/>
      <c r="G1897" s="91"/>
      <c r="H1897" s="91"/>
      <c r="I1897" s="91"/>
      <c r="J1897" s="92"/>
      <c r="K1897" s="92"/>
      <c r="L1897" s="93"/>
    </row>
    <row r="1898" spans="2:12" x14ac:dyDescent="0.25">
      <c r="B1898" s="90" t="str">
        <f>IF(C1898="","",+COUNTA($C$7:C1898))</f>
        <v/>
      </c>
      <c r="C1898" s="94"/>
      <c r="D1898" s="94"/>
      <c r="E1898" s="94"/>
      <c r="F1898" s="94"/>
      <c r="G1898" s="91"/>
      <c r="H1898" s="91"/>
      <c r="I1898" s="91"/>
      <c r="J1898" s="92"/>
      <c r="K1898" s="92"/>
      <c r="L1898" s="93"/>
    </row>
    <row r="1899" spans="2:12" x14ac:dyDescent="0.25">
      <c r="B1899" s="90" t="str">
        <f>IF(C1899="","",+COUNTA($C$7:C1899))</f>
        <v/>
      </c>
      <c r="C1899" s="94"/>
      <c r="D1899" s="94"/>
      <c r="E1899" s="94"/>
      <c r="F1899" s="94"/>
      <c r="G1899" s="91"/>
      <c r="H1899" s="91"/>
      <c r="I1899" s="91"/>
      <c r="J1899" s="92"/>
      <c r="K1899" s="92"/>
      <c r="L1899" s="93"/>
    </row>
    <row r="1900" spans="2:12" x14ac:dyDescent="0.25">
      <c r="B1900" s="90" t="str">
        <f>IF(C1900="","",+COUNTA($C$7:C1900))</f>
        <v/>
      </c>
      <c r="C1900" s="94"/>
      <c r="D1900" s="94"/>
      <c r="E1900" s="94"/>
      <c r="F1900" s="94"/>
      <c r="G1900" s="91"/>
      <c r="H1900" s="91"/>
      <c r="I1900" s="91"/>
      <c r="J1900" s="92"/>
      <c r="K1900" s="92"/>
      <c r="L1900" s="93"/>
    </row>
    <row r="1901" spans="2:12" x14ac:dyDescent="0.25">
      <c r="B1901" s="90" t="str">
        <f>IF(C1901="","",+COUNTA($C$7:C1901))</f>
        <v/>
      </c>
      <c r="C1901" s="94"/>
      <c r="D1901" s="94"/>
      <c r="E1901" s="94"/>
      <c r="F1901" s="94"/>
      <c r="G1901" s="91"/>
      <c r="H1901" s="91"/>
      <c r="I1901" s="91"/>
      <c r="J1901" s="92"/>
      <c r="K1901" s="92"/>
      <c r="L1901" s="93"/>
    </row>
    <row r="1902" spans="2:12" x14ac:dyDescent="0.25">
      <c r="B1902" s="90" t="str">
        <f>IF(C1902="","",+COUNTA($C$7:C1902))</f>
        <v/>
      </c>
      <c r="C1902" s="94"/>
      <c r="D1902" s="94"/>
      <c r="E1902" s="94"/>
      <c r="F1902" s="94"/>
      <c r="G1902" s="91"/>
      <c r="H1902" s="91"/>
      <c r="I1902" s="91"/>
      <c r="J1902" s="92"/>
      <c r="K1902" s="92"/>
      <c r="L1902" s="93"/>
    </row>
    <row r="1903" spans="2:12" x14ac:dyDescent="0.25">
      <c r="B1903" s="90" t="str">
        <f>IF(C1903="","",+COUNTA($C$7:C1903))</f>
        <v/>
      </c>
      <c r="C1903" s="94"/>
      <c r="D1903" s="94"/>
      <c r="E1903" s="94"/>
      <c r="F1903" s="94"/>
      <c r="G1903" s="91"/>
      <c r="H1903" s="91"/>
      <c r="I1903" s="91"/>
      <c r="J1903" s="92"/>
      <c r="K1903" s="92"/>
      <c r="L1903" s="93"/>
    </row>
    <row r="1904" spans="2:12" x14ac:dyDescent="0.25">
      <c r="B1904" s="90" t="str">
        <f>IF(C1904="","",+COUNTA($C$7:C1904))</f>
        <v/>
      </c>
      <c r="C1904" s="94"/>
      <c r="D1904" s="94"/>
      <c r="E1904" s="94"/>
      <c r="F1904" s="94"/>
      <c r="G1904" s="91"/>
      <c r="H1904" s="91"/>
      <c r="I1904" s="91"/>
      <c r="J1904" s="92"/>
      <c r="K1904" s="92"/>
      <c r="L1904" s="93"/>
    </row>
    <row r="1905" spans="2:12" x14ac:dyDescent="0.25">
      <c r="B1905" s="90" t="str">
        <f>IF(C1905="","",+COUNTA($C$7:C1905))</f>
        <v/>
      </c>
      <c r="C1905" s="94"/>
      <c r="D1905" s="94"/>
      <c r="E1905" s="94"/>
      <c r="F1905" s="94"/>
      <c r="G1905" s="91"/>
      <c r="H1905" s="91"/>
      <c r="I1905" s="91"/>
      <c r="J1905" s="92"/>
      <c r="K1905" s="92"/>
      <c r="L1905" s="93"/>
    </row>
    <row r="1906" spans="2:12" x14ac:dyDescent="0.25">
      <c r="B1906" s="90" t="str">
        <f>IF(C1906="","",+COUNTA($C$7:C1906))</f>
        <v/>
      </c>
      <c r="C1906" s="94"/>
      <c r="D1906" s="94"/>
      <c r="E1906" s="94"/>
      <c r="F1906" s="94"/>
      <c r="G1906" s="91"/>
      <c r="H1906" s="91"/>
      <c r="I1906" s="91"/>
      <c r="J1906" s="92"/>
      <c r="K1906" s="92"/>
      <c r="L1906" s="93"/>
    </row>
    <row r="1907" spans="2:12" x14ac:dyDescent="0.25">
      <c r="B1907" s="90" t="str">
        <f>IF(C1907="","",+COUNTA($C$7:C1907))</f>
        <v/>
      </c>
      <c r="C1907" s="94"/>
      <c r="D1907" s="94"/>
      <c r="E1907" s="94"/>
      <c r="F1907" s="94"/>
      <c r="G1907" s="91"/>
      <c r="H1907" s="91"/>
      <c r="I1907" s="91"/>
      <c r="J1907" s="92"/>
      <c r="K1907" s="92"/>
      <c r="L1907" s="93"/>
    </row>
    <row r="1908" spans="2:12" x14ac:dyDescent="0.25">
      <c r="B1908" s="90" t="str">
        <f>IF(C1908="","",+COUNTA($C$7:C1908))</f>
        <v/>
      </c>
      <c r="C1908" s="94"/>
      <c r="D1908" s="94"/>
      <c r="E1908" s="94"/>
      <c r="F1908" s="94"/>
      <c r="G1908" s="91"/>
      <c r="H1908" s="91"/>
      <c r="I1908" s="91"/>
      <c r="J1908" s="92"/>
      <c r="K1908" s="92"/>
      <c r="L1908" s="93"/>
    </row>
    <row r="1909" spans="2:12" x14ac:dyDescent="0.25">
      <c r="B1909" s="90" t="str">
        <f>IF(C1909="","",+COUNTA($C$7:C1909))</f>
        <v/>
      </c>
      <c r="C1909" s="94"/>
      <c r="D1909" s="94"/>
      <c r="E1909" s="94"/>
      <c r="F1909" s="94"/>
      <c r="G1909" s="91"/>
      <c r="H1909" s="91"/>
      <c r="I1909" s="91"/>
      <c r="J1909" s="92"/>
      <c r="K1909" s="92"/>
      <c r="L1909" s="93"/>
    </row>
    <row r="1910" spans="2:12" x14ac:dyDescent="0.25">
      <c r="B1910" s="90" t="str">
        <f>IF(C1910="","",+COUNTA($C$7:C1910))</f>
        <v/>
      </c>
      <c r="C1910" s="94"/>
      <c r="D1910" s="94"/>
      <c r="E1910" s="94"/>
      <c r="F1910" s="94"/>
      <c r="G1910" s="91"/>
      <c r="H1910" s="91"/>
      <c r="I1910" s="91"/>
      <c r="J1910" s="92"/>
      <c r="K1910" s="92"/>
      <c r="L1910" s="93"/>
    </row>
    <row r="1911" spans="2:12" x14ac:dyDescent="0.25">
      <c r="B1911" s="90" t="str">
        <f>IF(C1911="","",+COUNTA($C$7:C1911))</f>
        <v/>
      </c>
      <c r="C1911" s="94"/>
      <c r="D1911" s="94"/>
      <c r="E1911" s="94"/>
      <c r="F1911" s="94"/>
      <c r="G1911" s="91"/>
      <c r="H1911" s="91"/>
      <c r="I1911" s="91"/>
      <c r="J1911" s="92"/>
      <c r="K1911" s="92"/>
      <c r="L1911" s="93"/>
    </row>
    <row r="1912" spans="2:12" x14ac:dyDescent="0.25">
      <c r="B1912" s="90" t="str">
        <f>IF(C1912="","",+COUNTA($C$7:C1912))</f>
        <v/>
      </c>
      <c r="C1912" s="94"/>
      <c r="D1912" s="94"/>
      <c r="E1912" s="94"/>
      <c r="F1912" s="94"/>
      <c r="G1912" s="91"/>
      <c r="H1912" s="91"/>
      <c r="I1912" s="91"/>
      <c r="J1912" s="92"/>
      <c r="K1912" s="92"/>
      <c r="L1912" s="93"/>
    </row>
    <row r="1913" spans="2:12" x14ac:dyDescent="0.25">
      <c r="B1913" s="90" t="str">
        <f>IF(C1913="","",+COUNTA($C$7:C1913))</f>
        <v/>
      </c>
      <c r="C1913" s="94"/>
      <c r="D1913" s="94"/>
      <c r="E1913" s="94"/>
      <c r="F1913" s="94"/>
      <c r="G1913" s="91"/>
      <c r="H1913" s="91"/>
      <c r="I1913" s="91"/>
      <c r="J1913" s="92"/>
      <c r="K1913" s="92"/>
      <c r="L1913" s="93"/>
    </row>
    <row r="1914" spans="2:12" x14ac:dyDescent="0.25">
      <c r="B1914" s="90" t="str">
        <f>IF(C1914="","",+COUNTA($C$7:C1914))</f>
        <v/>
      </c>
      <c r="C1914" s="94"/>
      <c r="D1914" s="94"/>
      <c r="E1914" s="94"/>
      <c r="F1914" s="94"/>
      <c r="G1914" s="91"/>
      <c r="H1914" s="91"/>
      <c r="I1914" s="91"/>
      <c r="J1914" s="92"/>
      <c r="K1914" s="92"/>
      <c r="L1914" s="93"/>
    </row>
    <row r="1915" spans="2:12" x14ac:dyDescent="0.25">
      <c r="B1915" s="90" t="str">
        <f>IF(C1915="","",+COUNTA($C$7:C1915))</f>
        <v/>
      </c>
      <c r="C1915" s="94"/>
      <c r="D1915" s="94"/>
      <c r="E1915" s="94"/>
      <c r="F1915" s="94"/>
      <c r="G1915" s="91"/>
      <c r="H1915" s="91"/>
      <c r="I1915" s="91"/>
      <c r="J1915" s="92"/>
      <c r="K1915" s="92"/>
      <c r="L1915" s="93"/>
    </row>
    <row r="1916" spans="2:12" x14ac:dyDescent="0.25">
      <c r="B1916" s="90" t="str">
        <f>IF(C1916="","",+COUNTA($C$7:C1916))</f>
        <v/>
      </c>
      <c r="C1916" s="94"/>
      <c r="D1916" s="94"/>
      <c r="E1916" s="94"/>
      <c r="F1916" s="94"/>
      <c r="G1916" s="91"/>
      <c r="H1916" s="91"/>
      <c r="I1916" s="91"/>
      <c r="J1916" s="92"/>
      <c r="K1916" s="92"/>
      <c r="L1916" s="93"/>
    </row>
    <row r="1917" spans="2:12" x14ac:dyDescent="0.25">
      <c r="B1917" s="90" t="str">
        <f>IF(C1917="","",+COUNTA($C$7:C1917))</f>
        <v/>
      </c>
      <c r="C1917" s="94"/>
      <c r="D1917" s="94"/>
      <c r="E1917" s="94"/>
      <c r="F1917" s="94"/>
      <c r="G1917" s="91"/>
      <c r="H1917" s="91"/>
      <c r="I1917" s="91"/>
      <c r="J1917" s="92"/>
      <c r="K1917" s="92"/>
      <c r="L1917" s="93"/>
    </row>
    <row r="1918" spans="2:12" x14ac:dyDescent="0.25">
      <c r="B1918" s="90" t="str">
        <f>IF(C1918="","",+COUNTA($C$7:C1918))</f>
        <v/>
      </c>
      <c r="C1918" s="94"/>
      <c r="D1918" s="94"/>
      <c r="E1918" s="94"/>
      <c r="F1918" s="94"/>
      <c r="G1918" s="91"/>
      <c r="H1918" s="91"/>
      <c r="I1918" s="91"/>
      <c r="J1918" s="92"/>
      <c r="K1918" s="92"/>
      <c r="L1918" s="93"/>
    </row>
    <row r="1919" spans="2:12" x14ac:dyDescent="0.25">
      <c r="B1919" s="90" t="str">
        <f>IF(C1919="","",+COUNTA($C$7:C1919))</f>
        <v/>
      </c>
      <c r="C1919" s="94"/>
      <c r="D1919" s="94"/>
      <c r="E1919" s="94"/>
      <c r="F1919" s="94"/>
      <c r="G1919" s="91"/>
      <c r="H1919" s="91"/>
      <c r="I1919" s="91"/>
      <c r="J1919" s="92"/>
      <c r="K1919" s="92"/>
      <c r="L1919" s="93"/>
    </row>
    <row r="1920" spans="2:12" x14ac:dyDescent="0.25">
      <c r="B1920" s="90" t="str">
        <f>IF(C1920="","",+COUNTA($C$7:C1920))</f>
        <v/>
      </c>
      <c r="C1920" s="94"/>
      <c r="D1920" s="94"/>
      <c r="E1920" s="94"/>
      <c r="F1920" s="94"/>
      <c r="G1920" s="91"/>
      <c r="H1920" s="91"/>
      <c r="I1920" s="91"/>
      <c r="J1920" s="92"/>
      <c r="K1920" s="92"/>
      <c r="L1920" s="93"/>
    </row>
    <row r="1921" spans="2:12" x14ac:dyDescent="0.25">
      <c r="B1921" s="90" t="str">
        <f>IF(C1921="","",+COUNTA($C$7:C1921))</f>
        <v/>
      </c>
      <c r="C1921" s="94"/>
      <c r="D1921" s="94"/>
      <c r="E1921" s="94"/>
      <c r="F1921" s="94"/>
      <c r="G1921" s="91"/>
      <c r="H1921" s="91"/>
      <c r="I1921" s="91"/>
      <c r="J1921" s="92"/>
      <c r="K1921" s="92"/>
      <c r="L1921" s="93"/>
    </row>
    <row r="1922" spans="2:12" x14ac:dyDescent="0.25">
      <c r="B1922" s="90" t="str">
        <f>IF(C1922="","",+COUNTA($C$7:C1922))</f>
        <v/>
      </c>
      <c r="C1922" s="94"/>
      <c r="D1922" s="94"/>
      <c r="E1922" s="94"/>
      <c r="F1922" s="94"/>
      <c r="G1922" s="91"/>
      <c r="H1922" s="91"/>
      <c r="I1922" s="91"/>
      <c r="J1922" s="92"/>
      <c r="K1922" s="92"/>
      <c r="L1922" s="93"/>
    </row>
    <row r="1923" spans="2:12" x14ac:dyDescent="0.25">
      <c r="B1923" s="90" t="str">
        <f>IF(C1923="","",+COUNTA($C$7:C1923))</f>
        <v/>
      </c>
      <c r="C1923" s="94"/>
      <c r="D1923" s="94"/>
      <c r="E1923" s="94"/>
      <c r="F1923" s="94"/>
      <c r="G1923" s="91"/>
      <c r="H1923" s="91"/>
      <c r="I1923" s="91"/>
      <c r="J1923" s="92"/>
      <c r="K1923" s="92"/>
      <c r="L1923" s="93"/>
    </row>
    <row r="1924" spans="2:12" x14ac:dyDescent="0.25">
      <c r="B1924" s="90" t="str">
        <f>IF(C1924="","",+COUNTA($C$7:C1924))</f>
        <v/>
      </c>
      <c r="C1924" s="94"/>
      <c r="D1924" s="94"/>
      <c r="E1924" s="94"/>
      <c r="F1924" s="94"/>
      <c r="G1924" s="91"/>
      <c r="H1924" s="91"/>
      <c r="I1924" s="91"/>
      <c r="J1924" s="92"/>
      <c r="K1924" s="92"/>
      <c r="L1924" s="93"/>
    </row>
    <row r="1925" spans="2:12" x14ac:dyDescent="0.25">
      <c r="B1925" s="90" t="str">
        <f>IF(C1925="","",+COUNTA($C$7:C1925))</f>
        <v/>
      </c>
      <c r="C1925" s="94"/>
      <c r="D1925" s="94"/>
      <c r="E1925" s="94"/>
      <c r="F1925" s="94"/>
      <c r="G1925" s="91"/>
      <c r="H1925" s="91"/>
      <c r="I1925" s="91"/>
      <c r="J1925" s="92"/>
      <c r="K1925" s="92"/>
      <c r="L1925" s="93"/>
    </row>
    <row r="1926" spans="2:12" x14ac:dyDescent="0.25">
      <c r="B1926" s="90" t="str">
        <f>IF(C1926="","",+COUNTA($C$7:C1926))</f>
        <v/>
      </c>
      <c r="C1926" s="94"/>
      <c r="D1926" s="94"/>
      <c r="E1926" s="94"/>
      <c r="F1926" s="94"/>
      <c r="G1926" s="91"/>
      <c r="H1926" s="91"/>
      <c r="I1926" s="91"/>
      <c r="J1926" s="92"/>
      <c r="K1926" s="92"/>
      <c r="L1926" s="93"/>
    </row>
    <row r="1927" spans="2:12" x14ac:dyDescent="0.25">
      <c r="B1927" s="90" t="str">
        <f>IF(C1927="","",+COUNTA($C$7:C1927))</f>
        <v/>
      </c>
      <c r="C1927" s="94"/>
      <c r="D1927" s="94"/>
      <c r="E1927" s="94"/>
      <c r="F1927" s="94"/>
      <c r="G1927" s="91"/>
      <c r="H1927" s="91"/>
      <c r="I1927" s="91"/>
      <c r="J1927" s="92"/>
      <c r="K1927" s="92"/>
      <c r="L1927" s="93"/>
    </row>
    <row r="1928" spans="2:12" x14ac:dyDescent="0.25">
      <c r="B1928" s="90" t="str">
        <f>IF(C1928="","",+COUNTA($C$7:C1928))</f>
        <v/>
      </c>
      <c r="C1928" s="94"/>
      <c r="D1928" s="94"/>
      <c r="E1928" s="94"/>
      <c r="F1928" s="94"/>
      <c r="G1928" s="91"/>
      <c r="H1928" s="91"/>
      <c r="I1928" s="91"/>
      <c r="J1928" s="92"/>
      <c r="K1928" s="92"/>
      <c r="L1928" s="93"/>
    </row>
    <row r="1929" spans="2:12" x14ac:dyDescent="0.25">
      <c r="B1929" s="90" t="str">
        <f>IF(C1929="","",+COUNTA($C$7:C1929))</f>
        <v/>
      </c>
      <c r="C1929" s="94"/>
      <c r="D1929" s="94"/>
      <c r="E1929" s="94"/>
      <c r="F1929" s="94"/>
      <c r="G1929" s="91"/>
      <c r="H1929" s="91"/>
      <c r="I1929" s="91"/>
      <c r="J1929" s="92"/>
      <c r="K1929" s="92"/>
      <c r="L1929" s="93"/>
    </row>
    <row r="1930" spans="2:12" x14ac:dyDescent="0.25">
      <c r="B1930" s="90" t="str">
        <f>IF(C1930="","",+COUNTA($C$7:C1930))</f>
        <v/>
      </c>
      <c r="C1930" s="94"/>
      <c r="D1930" s="94"/>
      <c r="E1930" s="94"/>
      <c r="F1930" s="94"/>
      <c r="G1930" s="91"/>
      <c r="H1930" s="91"/>
      <c r="I1930" s="91"/>
      <c r="J1930" s="92"/>
      <c r="K1930" s="92"/>
      <c r="L1930" s="93"/>
    </row>
    <row r="1931" spans="2:12" x14ac:dyDescent="0.25">
      <c r="B1931" s="90" t="str">
        <f>IF(C1931="","",+COUNTA($C$7:C1931))</f>
        <v/>
      </c>
      <c r="C1931" s="94"/>
      <c r="D1931" s="94"/>
      <c r="E1931" s="94"/>
      <c r="F1931" s="94"/>
      <c r="G1931" s="91"/>
      <c r="H1931" s="91"/>
      <c r="I1931" s="91"/>
      <c r="J1931" s="92"/>
      <c r="K1931" s="92"/>
      <c r="L1931" s="93"/>
    </row>
    <row r="1932" spans="2:12" x14ac:dyDescent="0.25">
      <c r="B1932" s="90" t="str">
        <f>IF(C1932="","",+COUNTA($C$7:C1932))</f>
        <v/>
      </c>
      <c r="C1932" s="94"/>
      <c r="D1932" s="94"/>
      <c r="E1932" s="94"/>
      <c r="F1932" s="94"/>
      <c r="G1932" s="91"/>
      <c r="H1932" s="91"/>
      <c r="I1932" s="91"/>
      <c r="J1932" s="92"/>
      <c r="K1932" s="92"/>
      <c r="L1932" s="93"/>
    </row>
    <row r="1933" spans="2:12" x14ac:dyDescent="0.25">
      <c r="B1933" s="90" t="str">
        <f>IF(C1933="","",+COUNTA($C$7:C1933))</f>
        <v/>
      </c>
      <c r="C1933" s="94"/>
      <c r="D1933" s="94"/>
      <c r="E1933" s="94"/>
      <c r="F1933" s="94"/>
      <c r="G1933" s="91"/>
      <c r="H1933" s="91"/>
      <c r="I1933" s="91"/>
      <c r="J1933" s="92"/>
      <c r="K1933" s="92"/>
      <c r="L1933" s="93"/>
    </row>
    <row r="1934" spans="2:12" x14ac:dyDescent="0.25">
      <c r="B1934" s="90" t="str">
        <f>IF(C1934="","",+COUNTA($C$7:C1934))</f>
        <v/>
      </c>
      <c r="C1934" s="94"/>
      <c r="D1934" s="94"/>
      <c r="E1934" s="94"/>
      <c r="F1934" s="94"/>
      <c r="G1934" s="91"/>
      <c r="H1934" s="91"/>
      <c r="I1934" s="91"/>
      <c r="J1934" s="92"/>
      <c r="K1934" s="92"/>
      <c r="L1934" s="93"/>
    </row>
    <row r="1935" spans="2:12" x14ac:dyDescent="0.25">
      <c r="B1935" s="90" t="str">
        <f>IF(C1935="","",+COUNTA($C$7:C1935))</f>
        <v/>
      </c>
      <c r="C1935" s="94"/>
      <c r="D1935" s="94"/>
      <c r="E1935" s="94"/>
      <c r="F1935" s="94"/>
      <c r="G1935" s="91"/>
      <c r="H1935" s="91"/>
      <c r="I1935" s="91"/>
      <c r="J1935" s="92"/>
      <c r="K1935" s="92"/>
      <c r="L1935" s="93"/>
    </row>
    <row r="1936" spans="2:12" x14ac:dyDescent="0.25">
      <c r="B1936" s="90" t="str">
        <f>IF(C1936="","",+COUNTA($C$7:C1936))</f>
        <v/>
      </c>
      <c r="C1936" s="94"/>
      <c r="D1936" s="94"/>
      <c r="E1936" s="94"/>
      <c r="F1936" s="94"/>
      <c r="G1936" s="91"/>
      <c r="H1936" s="91"/>
      <c r="I1936" s="91"/>
      <c r="J1936" s="92"/>
      <c r="K1936" s="92"/>
      <c r="L1936" s="93"/>
    </row>
    <row r="1937" spans="2:12" x14ac:dyDescent="0.25">
      <c r="B1937" s="90" t="str">
        <f>IF(C1937="","",+COUNTA($C$7:C1937))</f>
        <v/>
      </c>
      <c r="C1937" s="94"/>
      <c r="D1937" s="94"/>
      <c r="E1937" s="94"/>
      <c r="F1937" s="94"/>
      <c r="G1937" s="91"/>
      <c r="H1937" s="91"/>
      <c r="I1937" s="91"/>
      <c r="J1937" s="92"/>
      <c r="K1937" s="92"/>
      <c r="L1937" s="93"/>
    </row>
    <row r="1938" spans="2:12" x14ac:dyDescent="0.25">
      <c r="B1938" s="90" t="str">
        <f>IF(C1938="","",+COUNTA($C$7:C1938))</f>
        <v/>
      </c>
      <c r="C1938" s="94"/>
      <c r="D1938" s="94"/>
      <c r="E1938" s="94"/>
      <c r="F1938" s="94"/>
      <c r="G1938" s="91"/>
      <c r="H1938" s="91"/>
      <c r="I1938" s="91"/>
      <c r="J1938" s="92"/>
      <c r="K1938" s="92"/>
      <c r="L1938" s="93"/>
    </row>
    <row r="1939" spans="2:12" x14ac:dyDescent="0.25">
      <c r="B1939" s="90" t="str">
        <f>IF(C1939="","",+COUNTA($C$7:C1939))</f>
        <v/>
      </c>
      <c r="C1939" s="94"/>
      <c r="D1939" s="94"/>
      <c r="E1939" s="94"/>
      <c r="F1939" s="94"/>
      <c r="G1939" s="91"/>
      <c r="H1939" s="91"/>
      <c r="I1939" s="91"/>
      <c r="J1939" s="92"/>
      <c r="K1939" s="92"/>
      <c r="L1939" s="93"/>
    </row>
    <row r="1940" spans="2:12" x14ac:dyDescent="0.25">
      <c r="B1940" s="90" t="str">
        <f>IF(C1940="","",+COUNTA($C$7:C1940))</f>
        <v/>
      </c>
      <c r="C1940" s="94"/>
      <c r="D1940" s="94"/>
      <c r="E1940" s="94"/>
      <c r="F1940" s="94"/>
      <c r="G1940" s="91"/>
      <c r="H1940" s="91"/>
      <c r="I1940" s="91"/>
      <c r="J1940" s="92"/>
      <c r="K1940" s="92"/>
      <c r="L1940" s="93"/>
    </row>
    <row r="1941" spans="2:12" x14ac:dyDescent="0.25">
      <c r="B1941" s="90" t="str">
        <f>IF(C1941="","",+COUNTA($C$7:C1941))</f>
        <v/>
      </c>
      <c r="C1941" s="94"/>
      <c r="D1941" s="94"/>
      <c r="E1941" s="94"/>
      <c r="F1941" s="94"/>
      <c r="G1941" s="91"/>
      <c r="H1941" s="91"/>
      <c r="I1941" s="91"/>
      <c r="J1941" s="92"/>
      <c r="K1941" s="92"/>
      <c r="L1941" s="93"/>
    </row>
    <row r="1942" spans="2:12" x14ac:dyDescent="0.25">
      <c r="B1942" s="90" t="str">
        <f>IF(C1942="","",+COUNTA($C$7:C1942))</f>
        <v/>
      </c>
      <c r="C1942" s="94"/>
      <c r="D1942" s="94"/>
      <c r="E1942" s="94"/>
      <c r="F1942" s="94"/>
      <c r="G1942" s="91"/>
      <c r="H1942" s="91"/>
      <c r="I1942" s="91"/>
      <c r="J1942" s="92"/>
      <c r="K1942" s="92"/>
      <c r="L1942" s="93"/>
    </row>
    <row r="1943" spans="2:12" x14ac:dyDescent="0.25">
      <c r="B1943" s="90" t="str">
        <f>IF(C1943="","",+COUNTA($C$7:C1943))</f>
        <v/>
      </c>
      <c r="C1943" s="94"/>
      <c r="D1943" s="94"/>
      <c r="E1943" s="94"/>
      <c r="F1943" s="94"/>
      <c r="G1943" s="91"/>
      <c r="H1943" s="91"/>
      <c r="I1943" s="91"/>
      <c r="J1943" s="92"/>
      <c r="K1943" s="92"/>
      <c r="L1943" s="93"/>
    </row>
    <row r="1944" spans="2:12" x14ac:dyDescent="0.25">
      <c r="B1944" s="90" t="str">
        <f>IF(C1944="","",+COUNTA($C$7:C1944))</f>
        <v/>
      </c>
      <c r="C1944" s="94"/>
      <c r="D1944" s="94"/>
      <c r="E1944" s="94"/>
      <c r="F1944" s="94"/>
      <c r="G1944" s="91"/>
      <c r="H1944" s="91"/>
      <c r="I1944" s="91"/>
      <c r="J1944" s="92"/>
      <c r="K1944" s="92"/>
      <c r="L1944" s="93"/>
    </row>
    <row r="1945" spans="2:12" x14ac:dyDescent="0.25">
      <c r="B1945" s="90" t="str">
        <f>IF(C1945="","",+COUNTA($C$7:C1945))</f>
        <v/>
      </c>
      <c r="C1945" s="94"/>
      <c r="D1945" s="94"/>
      <c r="E1945" s="94"/>
      <c r="F1945" s="94"/>
      <c r="G1945" s="91"/>
      <c r="H1945" s="91"/>
      <c r="I1945" s="91"/>
      <c r="J1945" s="92"/>
      <c r="K1945" s="92"/>
      <c r="L1945" s="93"/>
    </row>
    <row r="1946" spans="2:12" x14ac:dyDescent="0.25">
      <c r="B1946" s="90" t="str">
        <f>IF(C1946="","",+COUNTA($C$7:C1946))</f>
        <v/>
      </c>
      <c r="C1946" s="94"/>
      <c r="D1946" s="94"/>
      <c r="E1946" s="94"/>
      <c r="F1946" s="94"/>
      <c r="G1946" s="91"/>
      <c r="H1946" s="91"/>
      <c r="I1946" s="91"/>
      <c r="J1946" s="92"/>
      <c r="K1946" s="92"/>
      <c r="L1946" s="93"/>
    </row>
    <row r="1947" spans="2:12" x14ac:dyDescent="0.25">
      <c r="B1947" s="90" t="str">
        <f>IF(C1947="","",+COUNTA($C$7:C1947))</f>
        <v/>
      </c>
      <c r="C1947" s="94"/>
      <c r="D1947" s="94"/>
      <c r="E1947" s="94"/>
      <c r="F1947" s="94"/>
      <c r="G1947" s="91"/>
      <c r="H1947" s="91"/>
      <c r="I1947" s="91"/>
      <c r="J1947" s="92"/>
      <c r="K1947" s="92"/>
      <c r="L1947" s="93"/>
    </row>
    <row r="1948" spans="2:12" x14ac:dyDescent="0.25">
      <c r="B1948" s="90" t="str">
        <f>IF(C1948="","",+COUNTA($C$7:C1948))</f>
        <v/>
      </c>
      <c r="C1948" s="94"/>
      <c r="D1948" s="94"/>
      <c r="E1948" s="94"/>
      <c r="F1948" s="94"/>
      <c r="G1948" s="91"/>
      <c r="H1948" s="91"/>
      <c r="I1948" s="91"/>
      <c r="J1948" s="92"/>
      <c r="K1948" s="92"/>
      <c r="L1948" s="93"/>
    </row>
    <row r="1949" spans="2:12" x14ac:dyDescent="0.25">
      <c r="B1949" s="90" t="str">
        <f>IF(C1949="","",+COUNTA($C$7:C1949))</f>
        <v/>
      </c>
      <c r="C1949" s="94"/>
      <c r="D1949" s="94"/>
      <c r="E1949" s="94"/>
      <c r="F1949" s="94"/>
      <c r="G1949" s="91"/>
      <c r="H1949" s="91"/>
      <c r="I1949" s="91"/>
      <c r="J1949" s="92"/>
      <c r="K1949" s="92"/>
      <c r="L1949" s="93"/>
    </row>
    <row r="1950" spans="2:12" x14ac:dyDescent="0.25">
      <c r="B1950" s="90" t="str">
        <f>IF(C1950="","",+COUNTA($C$7:C1950))</f>
        <v/>
      </c>
      <c r="C1950" s="94"/>
      <c r="D1950" s="94"/>
      <c r="E1950" s="94"/>
      <c r="F1950" s="94"/>
      <c r="G1950" s="91"/>
      <c r="H1950" s="91"/>
      <c r="I1950" s="91"/>
      <c r="J1950" s="92"/>
      <c r="K1950" s="92"/>
      <c r="L1950" s="93"/>
    </row>
    <row r="1951" spans="2:12" x14ac:dyDescent="0.25">
      <c r="B1951" s="90" t="str">
        <f>IF(C1951="","",+COUNTA($C$7:C1951))</f>
        <v/>
      </c>
      <c r="C1951" s="94"/>
      <c r="D1951" s="94"/>
      <c r="E1951" s="94"/>
      <c r="F1951" s="94"/>
      <c r="G1951" s="91"/>
      <c r="H1951" s="91"/>
      <c r="I1951" s="91"/>
      <c r="J1951" s="92"/>
      <c r="K1951" s="92"/>
      <c r="L1951" s="93"/>
    </row>
    <row r="1952" spans="2:12" x14ac:dyDescent="0.25">
      <c r="B1952" s="90" t="str">
        <f>IF(C1952="","",+COUNTA($C$7:C1952))</f>
        <v/>
      </c>
      <c r="C1952" s="94"/>
      <c r="D1952" s="94"/>
      <c r="E1952" s="94"/>
      <c r="F1952" s="94"/>
      <c r="G1952" s="91"/>
      <c r="H1952" s="91"/>
      <c r="I1952" s="91"/>
      <c r="J1952" s="92"/>
      <c r="K1952" s="92"/>
      <c r="L1952" s="93"/>
    </row>
    <row r="1953" spans="2:12" x14ac:dyDescent="0.25">
      <c r="B1953" s="90" t="str">
        <f>IF(C1953="","",+COUNTA($C$7:C1953))</f>
        <v/>
      </c>
      <c r="C1953" s="94"/>
      <c r="D1953" s="94"/>
      <c r="E1953" s="94"/>
      <c r="F1953" s="94"/>
      <c r="G1953" s="91"/>
      <c r="H1953" s="91"/>
      <c r="I1953" s="91"/>
      <c r="J1953" s="92"/>
      <c r="K1953" s="92"/>
      <c r="L1953" s="93"/>
    </row>
    <row r="1954" spans="2:12" x14ac:dyDescent="0.25">
      <c r="B1954" s="90" t="str">
        <f>IF(C1954="","",+COUNTA($C$7:C1954))</f>
        <v/>
      </c>
      <c r="C1954" s="94"/>
      <c r="D1954" s="94"/>
      <c r="E1954" s="94"/>
      <c r="F1954" s="94"/>
      <c r="G1954" s="91"/>
      <c r="H1954" s="91"/>
      <c r="I1954" s="91"/>
      <c r="J1954" s="92"/>
      <c r="K1954" s="92"/>
      <c r="L1954" s="93"/>
    </row>
    <row r="1955" spans="2:12" x14ac:dyDescent="0.25">
      <c r="B1955" s="90" t="str">
        <f>IF(C1955="","",+COUNTA($C$7:C1955))</f>
        <v/>
      </c>
      <c r="C1955" s="94"/>
      <c r="D1955" s="94"/>
      <c r="E1955" s="94"/>
      <c r="F1955" s="94"/>
      <c r="G1955" s="91"/>
      <c r="H1955" s="91"/>
      <c r="I1955" s="91"/>
      <c r="J1955" s="92"/>
      <c r="K1955" s="92"/>
      <c r="L1955" s="93"/>
    </row>
    <row r="1956" spans="2:12" x14ac:dyDescent="0.25">
      <c r="B1956" s="90" t="str">
        <f>IF(C1956="","",+COUNTA($C$7:C1956))</f>
        <v/>
      </c>
      <c r="C1956" s="94"/>
      <c r="D1956" s="94"/>
      <c r="E1956" s="94"/>
      <c r="F1956" s="94"/>
      <c r="G1956" s="91"/>
      <c r="H1956" s="91"/>
      <c r="I1956" s="91"/>
      <c r="J1956" s="92"/>
      <c r="K1956" s="92"/>
      <c r="L1956" s="93"/>
    </row>
    <row r="1957" spans="2:12" x14ac:dyDescent="0.25">
      <c r="B1957" s="90" t="str">
        <f>IF(C1957="","",+COUNTA($C$7:C1957))</f>
        <v/>
      </c>
      <c r="C1957" s="94"/>
      <c r="D1957" s="94"/>
      <c r="E1957" s="94"/>
      <c r="F1957" s="94"/>
      <c r="G1957" s="91"/>
      <c r="H1957" s="91"/>
      <c r="I1957" s="91"/>
      <c r="J1957" s="92"/>
      <c r="K1957" s="92"/>
      <c r="L1957" s="93"/>
    </row>
    <row r="1958" spans="2:12" x14ac:dyDescent="0.25">
      <c r="B1958" s="90" t="str">
        <f>IF(C1958="","",+COUNTA($C$7:C1958))</f>
        <v/>
      </c>
      <c r="C1958" s="94"/>
      <c r="D1958" s="94"/>
      <c r="E1958" s="94"/>
      <c r="F1958" s="94"/>
      <c r="G1958" s="91"/>
      <c r="H1958" s="91"/>
      <c r="I1958" s="91"/>
      <c r="J1958" s="92"/>
      <c r="K1958" s="92"/>
      <c r="L1958" s="93"/>
    </row>
    <row r="1959" spans="2:12" x14ac:dyDescent="0.25">
      <c r="B1959" s="90" t="str">
        <f>IF(C1959="","",+COUNTA($C$7:C1959))</f>
        <v/>
      </c>
      <c r="C1959" s="94"/>
      <c r="D1959" s="94"/>
      <c r="E1959" s="94"/>
      <c r="F1959" s="94"/>
      <c r="G1959" s="91"/>
      <c r="H1959" s="91"/>
      <c r="I1959" s="91"/>
      <c r="J1959" s="92"/>
      <c r="K1959" s="92"/>
      <c r="L1959" s="93"/>
    </row>
    <row r="1960" spans="2:12" x14ac:dyDescent="0.25">
      <c r="B1960" s="90" t="str">
        <f>IF(C1960="","",+COUNTA($C$7:C1960))</f>
        <v/>
      </c>
      <c r="C1960" s="94"/>
      <c r="D1960" s="94"/>
      <c r="E1960" s="94"/>
      <c r="F1960" s="94"/>
      <c r="G1960" s="91"/>
      <c r="H1960" s="91"/>
      <c r="I1960" s="91"/>
      <c r="J1960" s="92"/>
      <c r="K1960" s="92"/>
      <c r="L1960" s="93"/>
    </row>
    <row r="1961" spans="2:12" x14ac:dyDescent="0.25">
      <c r="B1961" s="90" t="str">
        <f>IF(C1961="","",+COUNTA($C$7:C1961))</f>
        <v/>
      </c>
      <c r="C1961" s="94"/>
      <c r="D1961" s="94"/>
      <c r="E1961" s="94"/>
      <c r="F1961" s="94"/>
      <c r="G1961" s="91"/>
      <c r="H1961" s="91"/>
      <c r="I1961" s="91"/>
      <c r="J1961" s="92"/>
      <c r="K1961" s="92"/>
      <c r="L1961" s="93"/>
    </row>
    <row r="1962" spans="2:12" x14ac:dyDescent="0.25">
      <c r="B1962" s="90" t="str">
        <f>IF(C1962="","",+COUNTA($C$7:C1962))</f>
        <v/>
      </c>
      <c r="C1962" s="94"/>
      <c r="D1962" s="94"/>
      <c r="E1962" s="94"/>
      <c r="F1962" s="94"/>
      <c r="G1962" s="91"/>
      <c r="H1962" s="91"/>
      <c r="I1962" s="91"/>
      <c r="J1962" s="92"/>
      <c r="K1962" s="92"/>
      <c r="L1962" s="93"/>
    </row>
    <row r="1963" spans="2:12" x14ac:dyDescent="0.25">
      <c r="B1963" s="90" t="str">
        <f>IF(C1963="","",+COUNTA($C$7:C1963))</f>
        <v/>
      </c>
      <c r="C1963" s="94"/>
      <c r="D1963" s="94"/>
      <c r="E1963" s="94"/>
      <c r="F1963" s="94"/>
      <c r="G1963" s="91"/>
      <c r="H1963" s="91"/>
      <c r="I1963" s="91"/>
      <c r="J1963" s="92"/>
      <c r="K1963" s="92"/>
      <c r="L1963" s="93"/>
    </row>
    <row r="1964" spans="2:12" x14ac:dyDescent="0.25">
      <c r="B1964" s="90" t="str">
        <f>IF(C1964="","",+COUNTA($C$7:C1964))</f>
        <v/>
      </c>
      <c r="C1964" s="94"/>
      <c r="D1964" s="94"/>
      <c r="E1964" s="94"/>
      <c r="F1964" s="94"/>
      <c r="G1964" s="91"/>
      <c r="H1964" s="91"/>
      <c r="I1964" s="91"/>
      <c r="J1964" s="92"/>
      <c r="K1964" s="92"/>
      <c r="L1964" s="93"/>
    </row>
    <row r="1965" spans="2:12" x14ac:dyDescent="0.25">
      <c r="B1965" s="90" t="str">
        <f>IF(C1965="","",+COUNTA($C$7:C1965))</f>
        <v/>
      </c>
      <c r="C1965" s="94"/>
      <c r="D1965" s="94"/>
      <c r="E1965" s="94"/>
      <c r="F1965" s="94"/>
      <c r="G1965" s="91"/>
      <c r="H1965" s="91"/>
      <c r="I1965" s="91"/>
      <c r="J1965" s="92"/>
      <c r="K1965" s="92"/>
      <c r="L1965" s="93"/>
    </row>
    <row r="1966" spans="2:12" x14ac:dyDescent="0.25">
      <c r="B1966" s="90" t="str">
        <f>IF(C1966="","",+COUNTA($C$7:C1966))</f>
        <v/>
      </c>
      <c r="C1966" s="94"/>
      <c r="D1966" s="94"/>
      <c r="E1966" s="94"/>
      <c r="F1966" s="94"/>
      <c r="G1966" s="91"/>
      <c r="H1966" s="91"/>
      <c r="I1966" s="91"/>
      <c r="J1966" s="92"/>
      <c r="K1966" s="92"/>
      <c r="L1966" s="93"/>
    </row>
    <row r="1967" spans="2:12" x14ac:dyDescent="0.25">
      <c r="B1967" s="90" t="str">
        <f>IF(C1967="","",+COUNTA($C$7:C1967))</f>
        <v/>
      </c>
      <c r="C1967" s="94"/>
      <c r="D1967" s="94"/>
      <c r="E1967" s="94"/>
      <c r="F1967" s="94"/>
      <c r="G1967" s="91"/>
      <c r="H1967" s="91"/>
      <c r="I1967" s="91"/>
      <c r="J1967" s="92"/>
      <c r="K1967" s="92"/>
      <c r="L1967" s="93"/>
    </row>
    <row r="1968" spans="2:12" x14ac:dyDescent="0.25">
      <c r="B1968" s="90" t="str">
        <f>IF(C1968="","",+COUNTA($C$7:C1968))</f>
        <v/>
      </c>
      <c r="C1968" s="94"/>
      <c r="D1968" s="94"/>
      <c r="E1968" s="94"/>
      <c r="F1968" s="94"/>
      <c r="G1968" s="91"/>
      <c r="H1968" s="91"/>
      <c r="I1968" s="91"/>
      <c r="J1968" s="92"/>
      <c r="K1968" s="92"/>
      <c r="L1968" s="93"/>
    </row>
    <row r="1969" spans="2:12" x14ac:dyDescent="0.25">
      <c r="B1969" s="90" t="str">
        <f>IF(C1969="","",+COUNTA($C$7:C1969))</f>
        <v/>
      </c>
      <c r="C1969" s="94"/>
      <c r="D1969" s="94"/>
      <c r="E1969" s="94"/>
      <c r="F1969" s="94"/>
      <c r="G1969" s="91"/>
      <c r="H1969" s="91"/>
      <c r="I1969" s="91"/>
      <c r="J1969" s="92"/>
      <c r="K1969" s="92"/>
      <c r="L1969" s="93"/>
    </row>
    <row r="1970" spans="2:12" x14ac:dyDescent="0.25">
      <c r="B1970" s="90" t="str">
        <f>IF(C1970="","",+COUNTA($C$7:C1970))</f>
        <v/>
      </c>
      <c r="C1970" s="94"/>
      <c r="D1970" s="94"/>
      <c r="E1970" s="94"/>
      <c r="F1970" s="94"/>
      <c r="G1970" s="91"/>
      <c r="H1970" s="91"/>
      <c r="I1970" s="91"/>
      <c r="J1970" s="92"/>
      <c r="K1970" s="92"/>
      <c r="L1970" s="93"/>
    </row>
    <row r="1971" spans="2:12" x14ac:dyDescent="0.25">
      <c r="B1971" s="90" t="str">
        <f>IF(C1971="","",+COUNTA($C$7:C1971))</f>
        <v/>
      </c>
      <c r="C1971" s="94"/>
      <c r="D1971" s="94"/>
      <c r="E1971" s="94"/>
      <c r="F1971" s="94"/>
      <c r="G1971" s="91"/>
      <c r="H1971" s="91"/>
      <c r="I1971" s="91"/>
      <c r="J1971" s="92"/>
      <c r="K1971" s="92"/>
      <c r="L1971" s="93"/>
    </row>
    <row r="1972" spans="2:12" x14ac:dyDescent="0.25">
      <c r="B1972" s="90" t="str">
        <f>IF(C1972="","",+COUNTA($C$7:C1972))</f>
        <v/>
      </c>
      <c r="C1972" s="94"/>
      <c r="D1972" s="94"/>
      <c r="E1972" s="94"/>
      <c r="F1972" s="94"/>
      <c r="G1972" s="91"/>
      <c r="H1972" s="91"/>
      <c r="I1972" s="91"/>
      <c r="J1972" s="92"/>
      <c r="K1972" s="92"/>
      <c r="L1972" s="93"/>
    </row>
    <row r="1973" spans="2:12" x14ac:dyDescent="0.25">
      <c r="B1973" s="90" t="str">
        <f>IF(C1973="","",+COUNTA($C$7:C1973))</f>
        <v/>
      </c>
      <c r="C1973" s="94"/>
      <c r="D1973" s="94"/>
      <c r="E1973" s="94"/>
      <c r="F1973" s="94"/>
      <c r="G1973" s="91"/>
      <c r="H1973" s="91"/>
      <c r="I1973" s="91"/>
      <c r="J1973" s="92"/>
      <c r="K1973" s="92"/>
      <c r="L1973" s="93"/>
    </row>
    <row r="1974" spans="2:12" x14ac:dyDescent="0.25">
      <c r="B1974" s="90" t="str">
        <f>IF(C1974="","",+COUNTA($C$7:C1974))</f>
        <v/>
      </c>
      <c r="C1974" s="94"/>
      <c r="D1974" s="94"/>
      <c r="E1974" s="94"/>
      <c r="F1974" s="94"/>
      <c r="G1974" s="91"/>
      <c r="H1974" s="91"/>
      <c r="I1974" s="91"/>
      <c r="J1974" s="92"/>
      <c r="K1974" s="92"/>
      <c r="L1974" s="93"/>
    </row>
    <row r="1975" spans="2:12" x14ac:dyDescent="0.25">
      <c r="B1975" s="90" t="str">
        <f>IF(C1975="","",+COUNTA($C$7:C1975))</f>
        <v/>
      </c>
      <c r="C1975" s="94"/>
      <c r="D1975" s="94"/>
      <c r="E1975" s="94"/>
      <c r="F1975" s="94"/>
      <c r="G1975" s="91"/>
      <c r="H1975" s="91"/>
      <c r="I1975" s="91"/>
      <c r="J1975" s="92"/>
      <c r="K1975" s="92"/>
      <c r="L1975" s="93"/>
    </row>
    <row r="1976" spans="2:12" x14ac:dyDescent="0.25">
      <c r="B1976" s="90" t="str">
        <f>IF(C1976="","",+COUNTA($C$7:C1976))</f>
        <v/>
      </c>
      <c r="C1976" s="94"/>
      <c r="D1976" s="94"/>
      <c r="E1976" s="94"/>
      <c r="F1976" s="94"/>
      <c r="G1976" s="91"/>
      <c r="H1976" s="91"/>
      <c r="I1976" s="91"/>
      <c r="J1976" s="92"/>
      <c r="K1976" s="92"/>
      <c r="L1976" s="93"/>
    </row>
    <row r="1977" spans="2:12" x14ac:dyDescent="0.25">
      <c r="B1977" s="90" t="str">
        <f>IF(C1977="","",+COUNTA($C$7:C1977))</f>
        <v/>
      </c>
      <c r="C1977" s="94"/>
      <c r="D1977" s="94"/>
      <c r="E1977" s="94"/>
      <c r="F1977" s="94"/>
      <c r="G1977" s="91"/>
      <c r="H1977" s="91"/>
      <c r="I1977" s="91"/>
      <c r="J1977" s="92"/>
      <c r="K1977" s="92"/>
      <c r="L1977" s="93"/>
    </row>
    <row r="1978" spans="2:12" x14ac:dyDescent="0.25">
      <c r="B1978" s="90" t="str">
        <f>IF(C1978="","",+COUNTA($C$7:C1978))</f>
        <v/>
      </c>
      <c r="C1978" s="94"/>
      <c r="D1978" s="94"/>
      <c r="E1978" s="94"/>
      <c r="F1978" s="94"/>
      <c r="G1978" s="91"/>
      <c r="H1978" s="91"/>
      <c r="I1978" s="91"/>
      <c r="J1978" s="92"/>
      <c r="K1978" s="92"/>
      <c r="L1978" s="93"/>
    </row>
    <row r="1979" spans="2:12" x14ac:dyDescent="0.25">
      <c r="B1979" s="90" t="str">
        <f>IF(C1979="","",+COUNTA($C$7:C1979))</f>
        <v/>
      </c>
      <c r="C1979" s="94"/>
      <c r="D1979" s="94"/>
      <c r="E1979" s="94"/>
      <c r="F1979" s="94"/>
      <c r="G1979" s="91"/>
      <c r="H1979" s="91"/>
      <c r="I1979" s="91"/>
      <c r="J1979" s="92"/>
      <c r="K1979" s="92"/>
      <c r="L1979" s="93"/>
    </row>
    <row r="1980" spans="2:12" x14ac:dyDescent="0.25">
      <c r="B1980" s="90" t="str">
        <f>IF(C1980="","",+COUNTA($C$7:C1980))</f>
        <v/>
      </c>
      <c r="C1980" s="94"/>
      <c r="D1980" s="94"/>
      <c r="E1980" s="94"/>
      <c r="F1980" s="94"/>
      <c r="G1980" s="91"/>
      <c r="H1980" s="91"/>
      <c r="I1980" s="91"/>
      <c r="J1980" s="92"/>
      <c r="K1980" s="92"/>
      <c r="L1980" s="93"/>
    </row>
    <row r="1981" spans="2:12" x14ac:dyDescent="0.25">
      <c r="B1981" s="90" t="str">
        <f>IF(C1981="","",+COUNTA($C$7:C1981))</f>
        <v/>
      </c>
      <c r="C1981" s="94"/>
      <c r="D1981" s="94"/>
      <c r="E1981" s="94"/>
      <c r="F1981" s="94"/>
      <c r="G1981" s="91"/>
      <c r="H1981" s="91"/>
      <c r="I1981" s="91"/>
      <c r="J1981" s="92"/>
      <c r="K1981" s="92"/>
      <c r="L1981" s="93"/>
    </row>
    <row r="1982" spans="2:12" x14ac:dyDescent="0.25">
      <c r="B1982" s="90" t="str">
        <f>IF(C1982="","",+COUNTA($C$7:C1982))</f>
        <v/>
      </c>
      <c r="C1982" s="94"/>
      <c r="D1982" s="94"/>
      <c r="E1982" s="94"/>
      <c r="F1982" s="94"/>
      <c r="G1982" s="91"/>
      <c r="H1982" s="91"/>
      <c r="I1982" s="91"/>
      <c r="J1982" s="92"/>
      <c r="K1982" s="92"/>
      <c r="L1982" s="93"/>
    </row>
    <row r="1983" spans="2:12" x14ac:dyDescent="0.25">
      <c r="B1983" s="90" t="str">
        <f>IF(C1983="","",+COUNTA($C$7:C1983))</f>
        <v/>
      </c>
      <c r="C1983" s="94"/>
      <c r="D1983" s="94"/>
      <c r="E1983" s="94"/>
      <c r="F1983" s="94"/>
      <c r="G1983" s="91"/>
      <c r="H1983" s="91"/>
      <c r="I1983" s="91"/>
      <c r="J1983" s="92"/>
      <c r="K1983" s="92"/>
      <c r="L1983" s="93"/>
    </row>
    <row r="1984" spans="2:12" x14ac:dyDescent="0.25">
      <c r="B1984" s="90" t="str">
        <f>IF(C1984="","",+COUNTA($C$7:C1984))</f>
        <v/>
      </c>
      <c r="C1984" s="94"/>
      <c r="D1984" s="94"/>
      <c r="E1984" s="94"/>
      <c r="F1984" s="94"/>
      <c r="G1984" s="91"/>
      <c r="H1984" s="91"/>
      <c r="I1984" s="91"/>
      <c r="J1984" s="92"/>
      <c r="K1984" s="92"/>
      <c r="L1984" s="93"/>
    </row>
    <row r="1985" spans="2:12" x14ac:dyDescent="0.25">
      <c r="B1985" s="90" t="str">
        <f>IF(C1985="","",+COUNTA($C$7:C1985))</f>
        <v/>
      </c>
      <c r="C1985" s="94"/>
      <c r="D1985" s="94"/>
      <c r="E1985" s="94"/>
      <c r="F1985" s="94"/>
      <c r="G1985" s="91"/>
      <c r="H1985" s="91"/>
      <c r="I1985" s="91"/>
      <c r="J1985" s="92"/>
      <c r="K1985" s="92"/>
      <c r="L1985" s="93"/>
    </row>
    <row r="1986" spans="2:12" x14ac:dyDescent="0.25">
      <c r="B1986" s="90" t="str">
        <f>IF(C1986="","",+COUNTA($C$7:C1986))</f>
        <v/>
      </c>
      <c r="C1986" s="94"/>
      <c r="D1986" s="94"/>
      <c r="E1986" s="94"/>
      <c r="F1986" s="94"/>
      <c r="G1986" s="91"/>
      <c r="H1986" s="91"/>
      <c r="I1986" s="91"/>
      <c r="J1986" s="92"/>
      <c r="K1986" s="92"/>
      <c r="L1986" s="93"/>
    </row>
    <row r="1987" spans="2:12" x14ac:dyDescent="0.25">
      <c r="B1987" s="90" t="str">
        <f>IF(C1987="","",+COUNTA($C$7:C1987))</f>
        <v/>
      </c>
      <c r="C1987" s="94"/>
      <c r="D1987" s="94"/>
      <c r="E1987" s="94"/>
      <c r="F1987" s="94"/>
      <c r="G1987" s="91"/>
      <c r="H1987" s="91"/>
      <c r="I1987" s="91"/>
      <c r="J1987" s="92"/>
      <c r="K1987" s="92"/>
      <c r="L1987" s="93"/>
    </row>
    <row r="1988" spans="2:12" x14ac:dyDescent="0.25">
      <c r="B1988" s="90" t="str">
        <f>IF(C1988="","",+COUNTA($C$7:C1988))</f>
        <v/>
      </c>
      <c r="C1988" s="94"/>
      <c r="D1988" s="94"/>
      <c r="E1988" s="94"/>
      <c r="F1988" s="94"/>
      <c r="G1988" s="91"/>
      <c r="H1988" s="91"/>
      <c r="I1988" s="91"/>
      <c r="J1988" s="92"/>
      <c r="K1988" s="92"/>
      <c r="L1988" s="93"/>
    </row>
    <row r="1989" spans="2:12" x14ac:dyDescent="0.25">
      <c r="B1989" s="90" t="str">
        <f>IF(C1989="","",+COUNTA($C$7:C1989))</f>
        <v/>
      </c>
      <c r="C1989" s="94"/>
      <c r="D1989" s="94"/>
      <c r="E1989" s="94"/>
      <c r="F1989" s="94"/>
      <c r="G1989" s="91"/>
      <c r="H1989" s="91"/>
      <c r="I1989" s="91"/>
      <c r="J1989" s="92"/>
      <c r="K1989" s="92"/>
      <c r="L1989" s="93"/>
    </row>
    <row r="1990" spans="2:12" x14ac:dyDescent="0.25">
      <c r="B1990" s="90" t="str">
        <f>IF(C1990="","",+COUNTA($C$7:C1990))</f>
        <v/>
      </c>
      <c r="C1990" s="94"/>
      <c r="D1990" s="94"/>
      <c r="E1990" s="94"/>
      <c r="F1990" s="94"/>
      <c r="G1990" s="91"/>
      <c r="H1990" s="91"/>
      <c r="I1990" s="91"/>
      <c r="J1990" s="92"/>
      <c r="K1990" s="92"/>
      <c r="L1990" s="93"/>
    </row>
    <row r="1991" spans="2:12" x14ac:dyDescent="0.25">
      <c r="B1991" s="90" t="str">
        <f>IF(C1991="","",+COUNTA($C$7:C1991))</f>
        <v/>
      </c>
      <c r="C1991" s="94"/>
      <c r="D1991" s="94"/>
      <c r="E1991" s="94"/>
      <c r="F1991" s="94"/>
      <c r="G1991" s="91"/>
      <c r="H1991" s="91"/>
      <c r="I1991" s="91"/>
      <c r="J1991" s="92"/>
      <c r="K1991" s="92"/>
      <c r="L1991" s="93"/>
    </row>
    <row r="1992" spans="2:12" x14ac:dyDescent="0.25">
      <c r="B1992" s="90" t="str">
        <f>IF(C1992="","",+COUNTA($C$7:C1992))</f>
        <v/>
      </c>
      <c r="C1992" s="94"/>
      <c r="D1992" s="94"/>
      <c r="E1992" s="94"/>
      <c r="F1992" s="94"/>
      <c r="G1992" s="91"/>
      <c r="H1992" s="91"/>
      <c r="I1992" s="91"/>
      <c r="J1992" s="92"/>
      <c r="K1992" s="92"/>
      <c r="L1992" s="93"/>
    </row>
    <row r="1993" spans="2:12" x14ac:dyDescent="0.25">
      <c r="B1993" s="90" t="str">
        <f>IF(C1993="","",+COUNTA($C$7:C1993))</f>
        <v/>
      </c>
      <c r="C1993" s="94"/>
      <c r="D1993" s="94"/>
      <c r="E1993" s="94"/>
      <c r="F1993" s="94"/>
      <c r="G1993" s="91"/>
      <c r="H1993" s="91"/>
      <c r="I1993" s="91"/>
      <c r="J1993" s="92"/>
      <c r="K1993" s="92"/>
      <c r="L1993" s="93"/>
    </row>
    <row r="1994" spans="2:12" x14ac:dyDescent="0.25">
      <c r="B1994" s="90" t="str">
        <f>IF(C1994="","",+COUNTA($C$7:C1994))</f>
        <v/>
      </c>
      <c r="C1994" s="94"/>
      <c r="D1994" s="94"/>
      <c r="E1994" s="94"/>
      <c r="F1994" s="94"/>
      <c r="G1994" s="91"/>
      <c r="H1994" s="91"/>
      <c r="I1994" s="91"/>
      <c r="J1994" s="92"/>
      <c r="K1994" s="92"/>
      <c r="L1994" s="93"/>
    </row>
    <row r="1995" spans="2:12" x14ac:dyDescent="0.25">
      <c r="B1995" s="90" t="str">
        <f>IF(C1995="","",+COUNTA($C$7:C1995))</f>
        <v/>
      </c>
      <c r="C1995" s="94"/>
      <c r="D1995" s="94"/>
      <c r="E1995" s="94"/>
      <c r="F1995" s="94"/>
      <c r="G1995" s="91"/>
      <c r="H1995" s="91"/>
      <c r="I1995" s="91"/>
      <c r="J1995" s="92"/>
      <c r="K1995" s="92"/>
      <c r="L1995" s="93"/>
    </row>
    <row r="1996" spans="2:12" x14ac:dyDescent="0.25">
      <c r="B1996" s="90" t="str">
        <f>IF(C1996="","",+COUNTA($C$7:C1996))</f>
        <v/>
      </c>
      <c r="C1996" s="94"/>
      <c r="D1996" s="94"/>
      <c r="E1996" s="94"/>
      <c r="F1996" s="94"/>
      <c r="G1996" s="91"/>
      <c r="H1996" s="91"/>
      <c r="I1996" s="91"/>
      <c r="J1996" s="92"/>
      <c r="K1996" s="92"/>
      <c r="L1996" s="93"/>
    </row>
    <row r="1997" spans="2:12" x14ac:dyDescent="0.25">
      <c r="B1997" s="90" t="str">
        <f>IF(C1997="","",+COUNTA($C$7:C1997))</f>
        <v/>
      </c>
      <c r="C1997" s="94"/>
      <c r="D1997" s="94"/>
      <c r="E1997" s="94"/>
      <c r="F1997" s="94"/>
      <c r="G1997" s="91"/>
      <c r="H1997" s="91"/>
      <c r="I1997" s="91"/>
      <c r="J1997" s="92"/>
      <c r="K1997" s="92"/>
      <c r="L1997" s="93"/>
    </row>
    <row r="1998" spans="2:12" x14ac:dyDescent="0.25">
      <c r="B1998" s="90" t="str">
        <f>IF(C1998="","",+COUNTA($C$7:C1998))</f>
        <v/>
      </c>
      <c r="C1998" s="94"/>
      <c r="D1998" s="94"/>
      <c r="E1998" s="94"/>
      <c r="F1998" s="94"/>
      <c r="G1998" s="91"/>
      <c r="H1998" s="91"/>
      <c r="I1998" s="91"/>
      <c r="J1998" s="92"/>
      <c r="K1998" s="92"/>
      <c r="L1998" s="93"/>
    </row>
    <row r="1999" spans="2:12" x14ac:dyDescent="0.25">
      <c r="B1999" s="90" t="str">
        <f>IF(C1999="","",+COUNTA($C$7:C1999))</f>
        <v/>
      </c>
      <c r="C1999" s="94"/>
      <c r="D1999" s="94"/>
      <c r="E1999" s="94"/>
      <c r="F1999" s="94"/>
      <c r="G1999" s="91"/>
      <c r="H1999" s="91"/>
      <c r="I1999" s="91"/>
      <c r="J1999" s="92"/>
      <c r="K1999" s="92"/>
      <c r="L1999" s="93"/>
    </row>
    <row r="2000" spans="2:12" x14ac:dyDescent="0.25">
      <c r="B2000" s="90" t="str">
        <f>IF(C2000="","",+COUNTA($C$7:C2000))</f>
        <v/>
      </c>
      <c r="C2000" s="94"/>
      <c r="D2000" s="94"/>
      <c r="E2000" s="94"/>
      <c r="F2000" s="94"/>
      <c r="G2000" s="91"/>
      <c r="H2000" s="91"/>
      <c r="I2000" s="91"/>
      <c r="J2000" s="92"/>
      <c r="K2000" s="92"/>
      <c r="L2000" s="93"/>
    </row>
  </sheetData>
  <sheetProtection algorithmName="SHA-512" hashValue="dVEGukWWeHbI1Nu0E/Svm91L6cWBF0NDRzZ1SKucZqIkH/UcsTreit9VCBKri2CSd9reYPaa8QHVRngF+DLqcw==" saltValue="/8VhJyH6pPfiJj4RYWdeEg==" spinCount="100000" sheet="1" objects="1" scenarios="1"/>
  <mergeCells count="2">
    <mergeCell ref="B4:L5"/>
    <mergeCell ref="B1:L2"/>
  </mergeCells>
  <dataValidations count="4">
    <dataValidation type="list" allowBlank="1" showInputMessage="1" showErrorMessage="1" sqref="J7:J2000" xr:uid="{2EB1E9F2-1E27-48AB-8305-97F820548ABB}">
      <formula1>IF(B7="",B7,Fecha)</formula1>
    </dataValidation>
    <dataValidation type="list" allowBlank="1" showInputMessage="1" showErrorMessage="1" sqref="K8:K2000" xr:uid="{0E074D7B-34F6-4AEA-B69C-E271CAB99EB9}">
      <formula1>IF(B8="",B8,Fecha)</formula1>
    </dataValidation>
    <dataValidation type="list" allowBlank="1" showInputMessage="1" showErrorMessage="1" sqref="I7:I2000" xr:uid="{06AA456F-4E92-42AB-8E4E-03BC026F30DD}">
      <formula1>IF(B7="",B7,Tipo_contrato)</formula1>
    </dataValidation>
    <dataValidation type="list" allowBlank="1" showInputMessage="1" showErrorMessage="1" sqref="K7" xr:uid="{9236B7F9-23B7-4CA8-95E1-19525E183C18}">
      <formula1>IF(B7="",B7,Fechas2)</formula1>
    </dataValidation>
  </dataValidations>
  <pageMargins left="0.7" right="0.7" top="0.75" bottom="0.75" header="0.3" footer="0.3"/>
  <pageSetup scale="18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4B5321-04DC-42EC-B601-98DB3E695CFA}">
          <x14:formula1>
            <xm:f>IF(B7="",B7,Parámetros_generales!$AP$2:$AP$19)</xm:f>
          </x14:formula1>
          <xm:sqref>G7:G2000</xm:sqref>
        </x14:dataValidation>
        <x14:dataValidation type="list" allowBlank="1" showInputMessage="1" showErrorMessage="1" xr:uid="{CD44388D-959F-4CAA-B038-AD1BC10B4C76}">
          <x14:formula1>
            <xm:f>IF(B7="",B7,Parámetros_generales!$C$2:$C$51)</xm:f>
          </x14:formula1>
          <xm:sqref>H7:H2000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BE5-1B6C-4B40-9A34-7B6017471A20}">
  <sheetPr codeName="Hoja14"/>
  <dimension ref="A1:J48"/>
  <sheetViews>
    <sheetView topLeftCell="G1" workbookViewId="0">
      <selection activeCell="J2" sqref="J2"/>
    </sheetView>
  </sheetViews>
  <sheetFormatPr baseColWidth="10" defaultRowHeight="15" x14ac:dyDescent="0.25"/>
  <cols>
    <col min="1" max="1" width="49.85546875" bestFit="1" customWidth="1"/>
    <col min="2" max="2" width="57.7109375" bestFit="1" customWidth="1"/>
    <col min="3" max="4" width="49.85546875" bestFit="1" customWidth="1"/>
    <col min="5" max="5" width="32.7109375" bestFit="1" customWidth="1"/>
    <col min="6" max="6" width="42.5703125" bestFit="1" customWidth="1"/>
    <col min="7" max="7" width="53.42578125" bestFit="1" customWidth="1"/>
    <col min="8" max="8" width="37.85546875" bestFit="1" customWidth="1"/>
    <col min="10" max="10" width="25.5703125" bestFit="1" customWidth="1"/>
  </cols>
  <sheetData>
    <row r="1" spans="1:10" x14ac:dyDescent="0.25">
      <c r="A1" s="72" t="s">
        <v>6110</v>
      </c>
      <c r="B1" s="58"/>
      <c r="C1" s="58"/>
      <c r="D1" s="58"/>
      <c r="E1" s="23"/>
      <c r="F1" s="23"/>
      <c r="J1" t="s">
        <v>6437</v>
      </c>
    </row>
    <row r="2" spans="1:10" x14ac:dyDescent="0.25">
      <c r="A2" s="58" t="s">
        <v>6366</v>
      </c>
      <c r="B2" s="58"/>
      <c r="C2" s="58"/>
      <c r="D2" s="58"/>
      <c r="E2" s="24"/>
      <c r="F2" s="24"/>
      <c r="J2" s="58" t="s">
        <v>6436</v>
      </c>
    </row>
    <row r="3" spans="1:10" x14ac:dyDescent="0.25">
      <c r="A3" s="58" t="s">
        <v>6367</v>
      </c>
      <c r="B3" s="58"/>
      <c r="C3" s="58"/>
      <c r="D3" s="58"/>
      <c r="E3" s="24"/>
      <c r="F3" s="24"/>
      <c r="J3" s="58" t="s">
        <v>6430</v>
      </c>
    </row>
    <row r="4" spans="1:10" x14ac:dyDescent="0.25">
      <c r="A4" s="58" t="s">
        <v>6368</v>
      </c>
      <c r="B4" s="58"/>
      <c r="C4" s="58"/>
      <c r="D4" s="58"/>
      <c r="E4" s="24"/>
      <c r="F4" s="24"/>
      <c r="J4" s="58" t="s">
        <v>6432</v>
      </c>
    </row>
    <row r="5" spans="1:10" x14ac:dyDescent="0.25">
      <c r="A5" s="309" t="s">
        <v>6110</v>
      </c>
      <c r="B5" s="309"/>
      <c r="C5" s="309"/>
      <c r="D5" s="58"/>
      <c r="E5" s="24"/>
      <c r="F5" s="24"/>
      <c r="J5" s="58" t="s">
        <v>6435</v>
      </c>
    </row>
    <row r="6" spans="1:10" x14ac:dyDescent="0.25">
      <c r="A6" s="26" t="s">
        <v>6366</v>
      </c>
      <c r="B6" s="26" t="s">
        <v>6367</v>
      </c>
      <c r="C6" s="26" t="s">
        <v>6368</v>
      </c>
      <c r="D6" s="58"/>
      <c r="E6" s="24"/>
      <c r="F6" s="24"/>
      <c r="J6" s="58" t="s">
        <v>6431</v>
      </c>
    </row>
    <row r="7" spans="1:10" x14ac:dyDescent="0.25">
      <c r="A7" s="58" t="s">
        <v>6369</v>
      </c>
      <c r="B7" s="58" t="s">
        <v>6370</v>
      </c>
      <c r="C7" s="58" t="s">
        <v>6371</v>
      </c>
      <c r="D7" s="58"/>
      <c r="E7" s="24"/>
      <c r="F7" s="24"/>
      <c r="J7" s="58" t="s">
        <v>6433</v>
      </c>
    </row>
    <row r="8" spans="1:10" x14ac:dyDescent="0.25">
      <c r="A8" s="58" t="s">
        <v>6372</v>
      </c>
      <c r="B8" s="58"/>
      <c r="C8" s="58" t="s">
        <v>6373</v>
      </c>
      <c r="D8" s="58"/>
      <c r="E8" s="24"/>
      <c r="F8" s="24"/>
      <c r="J8" s="58" t="s">
        <v>6434</v>
      </c>
    </row>
    <row r="9" spans="1:10" x14ac:dyDescent="0.25">
      <c r="A9" s="58" t="s">
        <v>6116</v>
      </c>
      <c r="B9" s="58"/>
      <c r="C9" s="58" t="s">
        <v>6374</v>
      </c>
      <c r="D9" s="58"/>
      <c r="E9" s="24"/>
      <c r="F9" s="24"/>
    </row>
    <row r="10" spans="1:10" x14ac:dyDescent="0.25">
      <c r="A10" s="58"/>
      <c r="B10" s="58"/>
      <c r="C10" s="58" t="s">
        <v>6375</v>
      </c>
      <c r="D10" s="58"/>
      <c r="E10" s="24"/>
      <c r="F10" s="24"/>
    </row>
    <row r="11" spans="1:10" x14ac:dyDescent="0.25">
      <c r="A11" s="309" t="s">
        <v>6366</v>
      </c>
      <c r="B11" s="309"/>
      <c r="C11" s="309"/>
      <c r="D11" s="58"/>
      <c r="E11" s="24"/>
      <c r="F11" s="24"/>
    </row>
    <row r="12" spans="1:10" x14ac:dyDescent="0.25">
      <c r="A12" s="26" t="s">
        <v>6369</v>
      </c>
      <c r="B12" s="26" t="s">
        <v>6372</v>
      </c>
      <c r="C12" s="23" t="s">
        <v>6116</v>
      </c>
      <c r="D12" s="58"/>
      <c r="E12" s="23"/>
      <c r="F12" s="26"/>
      <c r="G12" s="26"/>
    </row>
    <row r="13" spans="1:10" x14ac:dyDescent="0.25">
      <c r="A13" s="24" t="s">
        <v>6114</v>
      </c>
      <c r="B13" s="24" t="s">
        <v>6114</v>
      </c>
      <c r="C13" s="24" t="s">
        <v>6114</v>
      </c>
      <c r="D13" s="58"/>
      <c r="E13" s="24"/>
      <c r="F13" s="24"/>
      <c r="G13" s="24"/>
    </row>
    <row r="14" spans="1:10" x14ac:dyDescent="0.25">
      <c r="A14" s="24" t="s">
        <v>6376</v>
      </c>
      <c r="B14" s="24" t="s">
        <v>6376</v>
      </c>
      <c r="C14" s="24" t="s">
        <v>6117</v>
      </c>
      <c r="D14" s="58"/>
      <c r="E14" s="24"/>
      <c r="F14" s="24"/>
      <c r="G14" s="24"/>
    </row>
    <row r="15" spans="1:10" x14ac:dyDescent="0.25">
      <c r="A15" s="24" t="s">
        <v>6115</v>
      </c>
      <c r="B15" s="24" t="s">
        <v>6115</v>
      </c>
      <c r="C15" s="24" t="s">
        <v>6130</v>
      </c>
      <c r="D15" s="58"/>
      <c r="E15" s="24"/>
      <c r="F15" s="24"/>
      <c r="G15" s="24"/>
    </row>
    <row r="16" spans="1:10" x14ac:dyDescent="0.25">
      <c r="A16" s="24" t="s">
        <v>6377</v>
      </c>
      <c r="B16" s="24" t="s">
        <v>6377</v>
      </c>
      <c r="C16" s="24" t="s">
        <v>6132</v>
      </c>
      <c r="D16" s="58"/>
      <c r="E16" s="24"/>
      <c r="F16" s="24"/>
      <c r="G16" s="24"/>
    </row>
    <row r="17" spans="1:8" x14ac:dyDescent="0.25">
      <c r="A17" s="24" t="s">
        <v>6378</v>
      </c>
      <c r="B17" s="24" t="s">
        <v>6378</v>
      </c>
      <c r="C17" s="24" t="s">
        <v>6125</v>
      </c>
      <c r="D17" s="58"/>
      <c r="E17" s="24"/>
      <c r="F17" s="24"/>
    </row>
    <row r="18" spans="1:8" x14ac:dyDescent="0.25">
      <c r="A18" s="24" t="s">
        <v>6379</v>
      </c>
      <c r="B18" s="24" t="s">
        <v>6379</v>
      </c>
      <c r="C18" s="24" t="s">
        <v>6118</v>
      </c>
      <c r="D18" s="58"/>
      <c r="E18" s="24"/>
      <c r="F18" s="24"/>
    </row>
    <row r="19" spans="1:8" x14ac:dyDescent="0.25">
      <c r="A19" s="24" t="s">
        <v>6380</v>
      </c>
      <c r="B19" s="24" t="s">
        <v>6380</v>
      </c>
      <c r="C19" s="24" t="s">
        <v>6129</v>
      </c>
      <c r="D19" s="58"/>
      <c r="E19" s="24"/>
      <c r="F19" s="24"/>
    </row>
    <row r="20" spans="1:8" x14ac:dyDescent="0.25">
      <c r="A20" s="24" t="s">
        <v>6118</v>
      </c>
      <c r="B20" s="24" t="s">
        <v>6118</v>
      </c>
      <c r="C20" s="24" t="s">
        <v>6133</v>
      </c>
      <c r="D20" s="58"/>
      <c r="E20" s="24"/>
      <c r="F20" s="24"/>
    </row>
    <row r="21" spans="1:8" x14ac:dyDescent="0.25">
      <c r="A21" s="58"/>
      <c r="B21" s="58"/>
      <c r="C21" s="24" t="s">
        <v>6115</v>
      </c>
      <c r="D21" s="58"/>
      <c r="E21" s="24"/>
      <c r="F21" s="24"/>
    </row>
    <row r="22" spans="1:8" x14ac:dyDescent="0.25">
      <c r="A22" s="72" t="s">
        <v>6367</v>
      </c>
      <c r="B22" s="58"/>
      <c r="C22" s="58"/>
      <c r="D22" s="58"/>
      <c r="E22" s="24"/>
      <c r="F22" s="24"/>
    </row>
    <row r="23" spans="1:8" x14ac:dyDescent="0.25">
      <c r="A23" s="26" t="s">
        <v>6370</v>
      </c>
      <c r="B23" s="58"/>
      <c r="C23" s="58"/>
      <c r="D23" s="58"/>
      <c r="E23" s="24"/>
      <c r="F23" s="24"/>
    </row>
    <row r="24" spans="1:8" x14ac:dyDescent="0.25">
      <c r="A24" s="58" t="s">
        <v>6123</v>
      </c>
      <c r="B24" s="58"/>
      <c r="C24" s="58"/>
      <c r="D24" s="58"/>
      <c r="E24" s="26" t="s">
        <v>6140</v>
      </c>
      <c r="F24" s="26" t="s">
        <v>6141</v>
      </c>
      <c r="G24" s="26" t="s">
        <v>6142</v>
      </c>
      <c r="H24" s="23" t="s">
        <v>6143</v>
      </c>
    </row>
    <row r="25" spans="1:8" x14ac:dyDescent="0.25">
      <c r="A25" s="58" t="s">
        <v>6124</v>
      </c>
      <c r="B25" s="58"/>
      <c r="C25" s="58"/>
      <c r="D25" s="58"/>
      <c r="E25" s="24" t="s">
        <v>6114</v>
      </c>
      <c r="F25" s="24" t="s">
        <v>6114</v>
      </c>
      <c r="G25" s="24" t="s">
        <v>6114</v>
      </c>
      <c r="H25" s="24" t="s">
        <v>6114</v>
      </c>
    </row>
    <row r="26" spans="1:8" x14ac:dyDescent="0.25">
      <c r="A26" s="58" t="s">
        <v>6381</v>
      </c>
      <c r="B26" s="58"/>
      <c r="C26" s="58"/>
      <c r="D26" s="58"/>
      <c r="E26" s="24" t="s">
        <v>6122</v>
      </c>
      <c r="F26" s="24" t="s">
        <v>6122</v>
      </c>
      <c r="G26" s="24" t="s">
        <v>6122</v>
      </c>
      <c r="H26" s="24" t="s">
        <v>6122</v>
      </c>
    </row>
    <row r="27" spans="1:8" x14ac:dyDescent="0.25">
      <c r="A27" s="58" t="s">
        <v>6382</v>
      </c>
      <c r="B27" s="58"/>
      <c r="C27" s="58"/>
      <c r="D27" s="58"/>
      <c r="E27" s="24" t="s">
        <v>6115</v>
      </c>
      <c r="F27" s="24" t="s">
        <v>6115</v>
      </c>
      <c r="G27" s="24" t="s">
        <v>6115</v>
      </c>
      <c r="H27" s="24" t="s">
        <v>6115</v>
      </c>
    </row>
    <row r="28" spans="1:8" x14ac:dyDescent="0.25">
      <c r="A28" s="58" t="s">
        <v>6383</v>
      </c>
      <c r="B28" s="58"/>
      <c r="C28" s="58"/>
      <c r="D28" s="58"/>
      <c r="E28" s="24" t="s">
        <v>6126</v>
      </c>
      <c r="F28" s="24" t="s">
        <v>6126</v>
      </c>
      <c r="G28" s="24" t="s">
        <v>6126</v>
      </c>
      <c r="H28" s="24" t="s">
        <v>6126</v>
      </c>
    </row>
    <row r="29" spans="1:8" x14ac:dyDescent="0.25">
      <c r="A29" s="58" t="s">
        <v>6384</v>
      </c>
      <c r="B29" s="58"/>
      <c r="C29" s="58"/>
      <c r="D29" s="58"/>
      <c r="E29" s="24"/>
      <c r="F29" s="24"/>
    </row>
    <row r="30" spans="1:8" x14ac:dyDescent="0.25">
      <c r="A30" s="58" t="s">
        <v>6385</v>
      </c>
      <c r="B30" s="58"/>
      <c r="C30" s="58"/>
      <c r="D30" s="58"/>
      <c r="E30" s="24"/>
      <c r="F30" s="24"/>
    </row>
    <row r="31" spans="1:8" x14ac:dyDescent="0.25">
      <c r="A31" s="58" t="s">
        <v>6118</v>
      </c>
      <c r="B31" s="58"/>
      <c r="C31" s="58"/>
      <c r="D31" s="58"/>
      <c r="E31" s="24"/>
      <c r="F31" s="24"/>
    </row>
    <row r="32" spans="1:8" x14ac:dyDescent="0.25">
      <c r="A32" s="58" t="s">
        <v>6137</v>
      </c>
      <c r="B32" s="58"/>
      <c r="C32" s="58"/>
      <c r="D32" s="58"/>
      <c r="E32" s="24"/>
      <c r="F32" s="24"/>
    </row>
    <row r="33" spans="1:6" x14ac:dyDescent="0.25">
      <c r="A33" s="58" t="s">
        <v>6386</v>
      </c>
      <c r="B33" s="58"/>
      <c r="C33" s="58"/>
      <c r="D33" s="58"/>
      <c r="E33" s="24"/>
      <c r="F33" s="24"/>
    </row>
    <row r="34" spans="1:6" x14ac:dyDescent="0.25">
      <c r="A34" s="58" t="s">
        <v>6138</v>
      </c>
      <c r="B34" s="58"/>
      <c r="C34" s="58"/>
      <c r="D34" s="58"/>
      <c r="E34" s="24"/>
      <c r="F34" s="24"/>
    </row>
    <row r="35" spans="1:6" x14ac:dyDescent="0.25">
      <c r="A35" s="58" t="s">
        <v>6139</v>
      </c>
      <c r="B35" s="58"/>
      <c r="C35" s="58"/>
      <c r="D35" s="58"/>
      <c r="E35" s="23"/>
      <c r="F35" s="23"/>
    </row>
    <row r="36" spans="1:6" x14ac:dyDescent="0.25">
      <c r="A36" s="58"/>
      <c r="B36" s="58"/>
      <c r="C36" s="58"/>
      <c r="D36" s="58"/>
      <c r="E36" s="24"/>
      <c r="F36" s="24"/>
    </row>
    <row r="37" spans="1:6" x14ac:dyDescent="0.25">
      <c r="A37" s="309" t="s">
        <v>6368</v>
      </c>
      <c r="B37" s="309"/>
      <c r="C37" s="309"/>
      <c r="D37" s="309"/>
      <c r="E37" s="24"/>
      <c r="F37" s="24"/>
    </row>
    <row r="38" spans="1:6" x14ac:dyDescent="0.25">
      <c r="A38" s="26" t="s">
        <v>6371</v>
      </c>
      <c r="B38" s="26" t="s">
        <v>6373</v>
      </c>
      <c r="C38" s="26" t="s">
        <v>6374</v>
      </c>
      <c r="D38" s="26" t="s">
        <v>6375</v>
      </c>
      <c r="E38" s="23"/>
      <c r="F38" s="24"/>
    </row>
    <row r="39" spans="1:6" x14ac:dyDescent="0.25">
      <c r="A39" s="58" t="s">
        <v>6387</v>
      </c>
      <c r="B39" s="58" t="s">
        <v>6388</v>
      </c>
      <c r="C39" s="58" t="s">
        <v>6127</v>
      </c>
      <c r="D39" s="58" t="s">
        <v>6121</v>
      </c>
      <c r="E39" s="24"/>
      <c r="F39" s="24"/>
    </row>
    <row r="40" spans="1:6" x14ac:dyDescent="0.25">
      <c r="A40" s="58" t="s">
        <v>6113</v>
      </c>
      <c r="B40" s="58" t="s">
        <v>6113</v>
      </c>
      <c r="C40" s="58" t="s">
        <v>6128</v>
      </c>
      <c r="D40" s="58" t="s">
        <v>6135</v>
      </c>
      <c r="E40" s="24"/>
      <c r="F40" s="24"/>
    </row>
    <row r="41" spans="1:6" x14ac:dyDescent="0.25">
      <c r="A41" s="58" t="s">
        <v>6131</v>
      </c>
      <c r="B41" s="58" t="s">
        <v>6119</v>
      </c>
      <c r="C41" s="58" t="s">
        <v>6120</v>
      </c>
      <c r="D41" s="58" t="s">
        <v>6136</v>
      </c>
      <c r="E41" s="24"/>
      <c r="F41" s="24"/>
    </row>
    <row r="42" spans="1:6" x14ac:dyDescent="0.25">
      <c r="A42" s="58"/>
      <c r="B42" s="58" t="s">
        <v>6134</v>
      </c>
      <c r="C42" s="58"/>
      <c r="D42" s="58"/>
      <c r="E42" s="24"/>
      <c r="F42" s="24"/>
    </row>
    <row r="43" spans="1:6" x14ac:dyDescent="0.25">
      <c r="A43" s="58"/>
      <c r="B43" s="58" t="s">
        <v>6389</v>
      </c>
      <c r="C43" s="58"/>
      <c r="D43" s="58"/>
      <c r="E43" s="24"/>
      <c r="F43" s="24"/>
    </row>
    <row r="44" spans="1:6" x14ac:dyDescent="0.25">
      <c r="A44" s="58"/>
      <c r="B44" s="58"/>
      <c r="C44" s="58"/>
      <c r="D44" s="58"/>
      <c r="E44" s="24"/>
      <c r="F44" s="24"/>
    </row>
    <row r="45" spans="1:6" x14ac:dyDescent="0.25">
      <c r="A45" s="24"/>
      <c r="B45" s="24"/>
      <c r="C45" s="24"/>
      <c r="D45" s="24"/>
      <c r="E45" s="24"/>
      <c r="F45" s="24"/>
    </row>
    <row r="46" spans="1:6" x14ac:dyDescent="0.25">
      <c r="A46" s="24"/>
      <c r="B46" s="24"/>
      <c r="C46" s="24"/>
      <c r="D46" s="24"/>
      <c r="E46" s="24"/>
      <c r="F46" s="24"/>
    </row>
    <row r="47" spans="1:6" x14ac:dyDescent="0.25">
      <c r="A47" s="24"/>
      <c r="B47" s="24"/>
      <c r="C47" s="24"/>
      <c r="D47" s="24"/>
      <c r="E47" s="24"/>
      <c r="F47" s="24"/>
    </row>
    <row r="48" spans="1:6" x14ac:dyDescent="0.25">
      <c r="A48" s="24"/>
      <c r="B48" s="24"/>
      <c r="C48" s="24"/>
      <c r="D48" s="24"/>
      <c r="E48" s="24"/>
      <c r="F48" s="24"/>
    </row>
  </sheetData>
  <dataConsolidate/>
  <mergeCells count="3">
    <mergeCell ref="A5:C5"/>
    <mergeCell ref="A11:C11"/>
    <mergeCell ref="A37:D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82FD-2C6E-4DA2-84E8-62BF73F93243}">
  <sheetPr codeName="Hoja15">
    <tabColor rgb="FFC894A8"/>
  </sheetPr>
  <dimension ref="A1:S502"/>
  <sheetViews>
    <sheetView view="pageBreakPreview" zoomScale="70" zoomScaleNormal="70" zoomScaleSheetLayoutView="70" workbookViewId="0">
      <selection activeCell="C24" sqref="C24"/>
    </sheetView>
  </sheetViews>
  <sheetFormatPr baseColWidth="10" defaultRowHeight="15" x14ac:dyDescent="0.25"/>
  <cols>
    <col min="1" max="1" width="11.140625" customWidth="1"/>
    <col min="2" max="2" width="29.5703125" bestFit="1" customWidth="1"/>
    <col min="3" max="3" width="100.42578125" customWidth="1"/>
    <col min="4" max="4" width="42.42578125" customWidth="1"/>
    <col min="5" max="5" width="15" bestFit="1" customWidth="1"/>
    <col min="6" max="6" width="47.85546875" customWidth="1"/>
    <col min="7" max="7" width="0.85546875" customWidth="1"/>
  </cols>
  <sheetData>
    <row r="1" spans="1:19" s="58" customFormat="1" ht="15" customHeight="1" x14ac:dyDescent="0.25">
      <c r="A1" s="303">
        <f>'0. Identificación'!C4</f>
        <v>0</v>
      </c>
      <c r="B1" s="303"/>
      <c r="C1" s="303"/>
      <c r="D1" s="303"/>
      <c r="E1" s="303"/>
      <c r="F1" s="303"/>
      <c r="G1" s="183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19.5" customHeight="1" x14ac:dyDescent="0.25">
      <c r="A2" s="303"/>
      <c r="B2" s="303"/>
      <c r="C2" s="303"/>
      <c r="D2" s="303"/>
      <c r="E2" s="303"/>
      <c r="F2" s="303"/>
      <c r="G2" s="183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45.75" customHeight="1" x14ac:dyDescent="0.25">
      <c r="A3" s="76"/>
      <c r="B3" s="76"/>
      <c r="C3" s="185" t="s">
        <v>6101</v>
      </c>
      <c r="D3" s="76"/>
      <c r="E3" s="76"/>
      <c r="F3" s="76"/>
      <c r="G3" s="76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4.5" customHeight="1" x14ac:dyDescent="0.35">
      <c r="A4" s="139"/>
      <c r="B4" s="140"/>
      <c r="C4" s="184"/>
      <c r="D4" s="100"/>
      <c r="E4" s="101"/>
      <c r="F4" s="101"/>
      <c r="G4" s="76"/>
    </row>
    <row r="5" spans="1:19" x14ac:dyDescent="0.25">
      <c r="A5" s="310" t="s">
        <v>6102</v>
      </c>
      <c r="B5" s="311"/>
      <c r="C5" s="133" t="s">
        <v>6103</v>
      </c>
      <c r="D5" s="101"/>
      <c r="E5" s="101"/>
      <c r="F5" s="101"/>
      <c r="G5" s="76"/>
    </row>
    <row r="6" spans="1:19" x14ac:dyDescent="0.25">
      <c r="A6" s="138"/>
      <c r="B6" s="138"/>
      <c r="C6" s="134"/>
      <c r="D6" s="102"/>
      <c r="E6" s="101"/>
      <c r="F6" s="101"/>
      <c r="G6" s="76"/>
    </row>
    <row r="7" spans="1:19" x14ac:dyDescent="0.25">
      <c r="A7" s="310" t="s">
        <v>6104</v>
      </c>
      <c r="B7" s="311"/>
      <c r="C7" s="289" t="str">
        <f>IFERROR(VLOOKUP('0. Identificación'!C9,COD_IES!C:G,2,0),"Falta Identificación")</f>
        <v>Falta Identificación</v>
      </c>
      <c r="D7" s="103"/>
      <c r="E7" s="101"/>
      <c r="F7" s="101"/>
      <c r="G7" s="76"/>
    </row>
    <row r="8" spans="1:19" x14ac:dyDescent="0.25">
      <c r="A8" s="138"/>
      <c r="B8" s="138"/>
      <c r="C8" s="135"/>
      <c r="D8" s="103"/>
      <c r="E8" s="101"/>
      <c r="F8" s="101"/>
      <c r="G8" s="76"/>
    </row>
    <row r="9" spans="1:19" x14ac:dyDescent="0.25">
      <c r="A9" s="310" t="s">
        <v>6105</v>
      </c>
      <c r="B9" s="311"/>
      <c r="C9" s="289" t="str">
        <f>IFERROR(VLOOKUP('0. Identificación'!C9,COD_IES!C:G,4,0),"Falta Identificación")</f>
        <v>Falta Identificación</v>
      </c>
      <c r="D9" s="101"/>
      <c r="E9" s="101"/>
      <c r="F9" s="101"/>
      <c r="G9" s="76"/>
    </row>
    <row r="10" spans="1:19" x14ac:dyDescent="0.25">
      <c r="A10" s="138"/>
      <c r="B10" s="138"/>
      <c r="C10" s="136"/>
      <c r="D10" s="104"/>
      <c r="E10" s="101"/>
      <c r="F10" s="101"/>
      <c r="G10" s="76"/>
    </row>
    <row r="11" spans="1:19" x14ac:dyDescent="0.25">
      <c r="A11" s="310" t="s">
        <v>6106</v>
      </c>
      <c r="B11" s="311"/>
      <c r="C11" s="289" t="str">
        <f>IFERROR(VLOOKUP('0. Identificación'!C9,COD_IES!C:G,5,0),"Falta Identificación")</f>
        <v>Falta Identificación</v>
      </c>
      <c r="D11" s="103"/>
      <c r="E11" s="103"/>
      <c r="F11" s="105"/>
      <c r="G11" s="76"/>
    </row>
    <row r="12" spans="1:19" x14ac:dyDescent="0.25">
      <c r="A12" s="137"/>
      <c r="B12" s="137"/>
      <c r="C12" s="137"/>
      <c r="D12" s="106"/>
      <c r="E12" s="106"/>
      <c r="F12" s="107"/>
      <c r="G12" s="76"/>
    </row>
    <row r="13" spans="1:19" ht="28.5" x14ac:dyDescent="0.25">
      <c r="A13" s="95" t="s">
        <v>6107</v>
      </c>
      <c r="B13" s="95" t="s">
        <v>6108</v>
      </c>
      <c r="C13" s="95" t="s">
        <v>6109</v>
      </c>
      <c r="D13" s="95" t="s">
        <v>6110</v>
      </c>
      <c r="E13" s="95" t="s">
        <v>6111</v>
      </c>
      <c r="F13" s="95" t="s">
        <v>6112</v>
      </c>
      <c r="G13" s="76"/>
    </row>
    <row r="14" spans="1:19" x14ac:dyDescent="0.25">
      <c r="A14" s="96" t="str">
        <f>IF(B14="","- S/R -",+COUNTA(B14))</f>
        <v>- S/R -</v>
      </c>
      <c r="B14" s="97"/>
      <c r="C14" s="97"/>
      <c r="D14" s="97"/>
      <c r="E14" s="98"/>
      <c r="F14" s="99"/>
      <c r="G14" s="76"/>
    </row>
    <row r="15" spans="1:19" x14ac:dyDescent="0.25">
      <c r="A15" s="96" t="str">
        <f>IF(B15="","",+COUNTA(B$14:$B15))</f>
        <v/>
      </c>
      <c r="B15" s="97"/>
      <c r="C15" s="97"/>
      <c r="D15" s="97"/>
      <c r="E15" s="98"/>
      <c r="F15" s="99"/>
      <c r="G15" s="76"/>
    </row>
    <row r="16" spans="1:19" x14ac:dyDescent="0.25">
      <c r="A16" s="96" t="str">
        <f>IF(B16="","",+COUNTA(B$14:$B16))</f>
        <v/>
      </c>
      <c r="B16" s="97"/>
      <c r="C16" s="97"/>
      <c r="D16" s="97"/>
      <c r="E16" s="98"/>
      <c r="F16" s="99"/>
      <c r="G16" s="76"/>
    </row>
    <row r="17" spans="1:7" x14ac:dyDescent="0.25">
      <c r="A17" s="96" t="str">
        <f>IF(B17="","",+COUNTA(B$14:$B17))</f>
        <v/>
      </c>
      <c r="B17" s="97"/>
      <c r="C17" s="97"/>
      <c r="D17" s="97"/>
      <c r="E17" s="98"/>
      <c r="F17" s="99"/>
      <c r="G17" s="76"/>
    </row>
    <row r="18" spans="1:7" x14ac:dyDescent="0.25">
      <c r="A18" s="96" t="str">
        <f>IF(B18="","",+COUNTA(B$14:$B18))</f>
        <v/>
      </c>
      <c r="B18" s="97"/>
      <c r="C18" s="97"/>
      <c r="D18" s="97"/>
      <c r="E18" s="98"/>
      <c r="F18" s="99"/>
      <c r="G18" s="76"/>
    </row>
    <row r="19" spans="1:7" x14ac:dyDescent="0.25">
      <c r="A19" s="96" t="str">
        <f>IF(B19="","",+COUNTA(B$14:$B19))</f>
        <v/>
      </c>
      <c r="B19" s="97"/>
      <c r="C19" s="97"/>
      <c r="D19" s="97"/>
      <c r="E19" s="98"/>
      <c r="F19" s="99"/>
      <c r="G19" s="76"/>
    </row>
    <row r="20" spans="1:7" x14ac:dyDescent="0.25">
      <c r="A20" s="96" t="str">
        <f>IF(B20="","",+COUNTA(B$14:$B20))</f>
        <v/>
      </c>
      <c r="B20" s="97"/>
      <c r="C20" s="97"/>
      <c r="D20" s="97"/>
      <c r="E20" s="98"/>
      <c r="F20" s="99"/>
      <c r="G20" s="76"/>
    </row>
    <row r="21" spans="1:7" x14ac:dyDescent="0.25">
      <c r="A21" s="96" t="str">
        <f>IF(B21="","",+COUNTA(B$14:$B21))</f>
        <v/>
      </c>
      <c r="B21" s="97"/>
      <c r="C21" s="97"/>
      <c r="D21" s="97"/>
      <c r="E21" s="98"/>
      <c r="F21" s="99"/>
      <c r="G21" s="76"/>
    </row>
    <row r="22" spans="1:7" x14ac:dyDescent="0.25">
      <c r="A22" s="96" t="str">
        <f>IF(B22="","",+COUNTA(B$14:$B22))</f>
        <v/>
      </c>
      <c r="B22" s="94"/>
      <c r="C22" s="94"/>
      <c r="D22" s="94"/>
      <c r="E22" s="98"/>
      <c r="F22" s="99"/>
      <c r="G22" s="76"/>
    </row>
    <row r="23" spans="1:7" x14ac:dyDescent="0.25">
      <c r="A23" s="96" t="str">
        <f>IF(B23="","",+COUNTA(B$14:$B23))</f>
        <v/>
      </c>
      <c r="B23" s="97"/>
      <c r="C23" s="97"/>
      <c r="D23" s="97"/>
      <c r="E23" s="98"/>
      <c r="F23" s="99"/>
      <c r="G23" s="76"/>
    </row>
    <row r="24" spans="1:7" x14ac:dyDescent="0.25">
      <c r="A24" s="96" t="str">
        <f>IF(B24="","",+COUNTA(B$14:$B24))</f>
        <v/>
      </c>
      <c r="B24" s="97"/>
      <c r="C24" s="97"/>
      <c r="D24" s="97"/>
      <c r="E24" s="98"/>
      <c r="F24" s="99"/>
      <c r="G24" s="76"/>
    </row>
    <row r="25" spans="1:7" x14ac:dyDescent="0.25">
      <c r="A25" s="96" t="str">
        <f>IF(B25="","",+COUNTA(B$14:$B25))</f>
        <v/>
      </c>
      <c r="B25" s="97"/>
      <c r="C25" s="97"/>
      <c r="D25" s="97"/>
      <c r="E25" s="98"/>
      <c r="F25" s="99"/>
      <c r="G25" s="76"/>
    </row>
    <row r="26" spans="1:7" x14ac:dyDescent="0.25">
      <c r="A26" s="96" t="str">
        <f>IF(B26="","",+COUNTA(B$14:$B26))</f>
        <v/>
      </c>
      <c r="B26" s="97"/>
      <c r="C26" s="97"/>
      <c r="D26" s="97"/>
      <c r="E26" s="98"/>
      <c r="F26" s="99"/>
      <c r="G26" s="76"/>
    </row>
    <row r="27" spans="1:7" x14ac:dyDescent="0.25">
      <c r="A27" s="96" t="str">
        <f>IF(B27="","",+COUNTA(B$14:$B27))</f>
        <v/>
      </c>
      <c r="B27" s="97"/>
      <c r="C27" s="97"/>
      <c r="D27" s="97"/>
      <c r="E27" s="98"/>
      <c r="F27" s="99"/>
      <c r="G27" s="76"/>
    </row>
    <row r="28" spans="1:7" x14ac:dyDescent="0.25">
      <c r="A28" s="96" t="str">
        <f>IF(B28="","",+COUNTA(B$14:$B28))</f>
        <v/>
      </c>
      <c r="B28" s="97"/>
      <c r="C28" s="97"/>
      <c r="D28" s="97"/>
      <c r="E28" s="98"/>
      <c r="F28" s="99"/>
      <c r="G28" s="76"/>
    </row>
    <row r="29" spans="1:7" x14ac:dyDescent="0.25">
      <c r="A29" s="96" t="str">
        <f>IF(B29="","",+COUNTA(B$14:$B29))</f>
        <v/>
      </c>
      <c r="B29" s="97"/>
      <c r="C29" s="97"/>
      <c r="D29" s="97"/>
      <c r="E29" s="98"/>
      <c r="F29" s="99"/>
      <c r="G29" s="76"/>
    </row>
    <row r="30" spans="1:7" x14ac:dyDescent="0.25">
      <c r="A30" s="96" t="str">
        <f>IF(B30="","",+COUNTA(B$14:$B30))</f>
        <v/>
      </c>
      <c r="B30" s="97"/>
      <c r="C30" s="97"/>
      <c r="D30" s="97"/>
      <c r="E30" s="98"/>
      <c r="F30" s="99"/>
      <c r="G30" s="76"/>
    </row>
    <row r="31" spans="1:7" x14ac:dyDescent="0.25">
      <c r="A31" s="96" t="str">
        <f>IF(B31="","",+COUNTA(B$14:$B31))</f>
        <v/>
      </c>
      <c r="B31" s="97"/>
      <c r="C31" s="97"/>
      <c r="D31" s="97"/>
      <c r="E31" s="98"/>
      <c r="F31" s="99"/>
      <c r="G31" s="76"/>
    </row>
    <row r="32" spans="1:7" x14ac:dyDescent="0.25">
      <c r="A32" s="96" t="str">
        <f>IF(B32="","",+COUNTA(B$14:$B32))</f>
        <v/>
      </c>
      <c r="B32" s="97"/>
      <c r="C32" s="97"/>
      <c r="D32" s="97"/>
      <c r="E32" s="98"/>
      <c r="F32" s="99"/>
      <c r="G32" s="76"/>
    </row>
    <row r="33" spans="1:7" x14ac:dyDescent="0.25">
      <c r="A33" s="96" t="str">
        <f>IF(B33="","",+COUNTA(B$14:$B33))</f>
        <v/>
      </c>
      <c r="B33" s="97"/>
      <c r="C33" s="97"/>
      <c r="D33" s="97"/>
      <c r="E33" s="98"/>
      <c r="F33" s="99"/>
      <c r="G33" s="76"/>
    </row>
    <row r="34" spans="1:7" x14ac:dyDescent="0.25">
      <c r="A34" s="96" t="str">
        <f>IF(B34="","",+COUNTA(B$14:$B34))</f>
        <v/>
      </c>
      <c r="B34" s="97"/>
      <c r="C34" s="97"/>
      <c r="D34" s="97"/>
      <c r="E34" s="98"/>
      <c r="F34" s="99"/>
      <c r="G34" s="76"/>
    </row>
    <row r="35" spans="1:7" x14ac:dyDescent="0.25">
      <c r="A35" s="96" t="str">
        <f>IF(B35="","",+COUNTA(B$14:$B35))</f>
        <v/>
      </c>
      <c r="B35" s="97"/>
      <c r="C35" s="97"/>
      <c r="D35" s="97"/>
      <c r="E35" s="98"/>
      <c r="F35" s="99"/>
      <c r="G35" s="76"/>
    </row>
    <row r="36" spans="1:7" x14ac:dyDescent="0.25">
      <c r="A36" s="96" t="str">
        <f>IF(B36="","",+COUNTA(B$14:$B36))</f>
        <v/>
      </c>
      <c r="B36" s="97"/>
      <c r="C36" s="97"/>
      <c r="D36" s="97"/>
      <c r="E36" s="98"/>
      <c r="F36" s="99"/>
      <c r="G36" s="76"/>
    </row>
    <row r="37" spans="1:7" x14ac:dyDescent="0.25">
      <c r="A37" s="96" t="str">
        <f>IF(B37="","",+COUNTA(B$14:$B37))</f>
        <v/>
      </c>
      <c r="B37" s="97"/>
      <c r="C37" s="97"/>
      <c r="D37" s="97"/>
      <c r="E37" s="98"/>
      <c r="F37" s="99"/>
      <c r="G37" s="76"/>
    </row>
    <row r="38" spans="1:7" x14ac:dyDescent="0.25">
      <c r="A38" s="96" t="str">
        <f>IF(B38="","",+COUNTA(B$14:$B38))</f>
        <v/>
      </c>
      <c r="B38" s="97"/>
      <c r="C38" s="97"/>
      <c r="D38" s="97"/>
      <c r="E38" s="98"/>
      <c r="F38" s="99"/>
      <c r="G38" s="76"/>
    </row>
    <row r="39" spans="1:7" x14ac:dyDescent="0.25">
      <c r="A39" s="96" t="str">
        <f>IF(B39="","",+COUNTA(B$14:$B39))</f>
        <v/>
      </c>
      <c r="B39" s="97"/>
      <c r="C39" s="97"/>
      <c r="D39" s="97"/>
      <c r="E39" s="98"/>
      <c r="F39" s="99"/>
      <c r="G39" s="76"/>
    </row>
    <row r="40" spans="1:7" x14ac:dyDescent="0.25">
      <c r="A40" s="96" t="str">
        <f>IF(B40="","",+COUNTA(B$14:$B40))</f>
        <v/>
      </c>
      <c r="B40" s="97"/>
      <c r="C40" s="97"/>
      <c r="D40" s="97"/>
      <c r="E40" s="98"/>
      <c r="F40" s="99"/>
      <c r="G40" s="76"/>
    </row>
    <row r="41" spans="1:7" x14ac:dyDescent="0.25">
      <c r="A41" s="96" t="str">
        <f>IF(B41="","",+COUNTA(B$14:$B41))</f>
        <v/>
      </c>
      <c r="B41" s="97"/>
      <c r="C41" s="97"/>
      <c r="D41" s="97"/>
      <c r="E41" s="98"/>
      <c r="F41" s="99"/>
      <c r="G41" s="76"/>
    </row>
    <row r="42" spans="1:7" x14ac:dyDescent="0.25">
      <c r="A42" s="96" t="str">
        <f>IF(B42="","",+COUNTA(B$14:$B42))</f>
        <v/>
      </c>
      <c r="B42" s="97"/>
      <c r="C42" s="97"/>
      <c r="D42" s="97"/>
      <c r="E42" s="98"/>
      <c r="F42" s="99"/>
      <c r="G42" s="76"/>
    </row>
    <row r="43" spans="1:7" x14ac:dyDescent="0.25">
      <c r="A43" s="96" t="str">
        <f>IF(B43="","",+COUNTA(B$14:$B43))</f>
        <v/>
      </c>
      <c r="B43" s="97"/>
      <c r="C43" s="97"/>
      <c r="D43" s="97"/>
      <c r="E43" s="98"/>
      <c r="F43" s="99"/>
      <c r="G43" s="76"/>
    </row>
    <row r="44" spans="1:7" x14ac:dyDescent="0.25">
      <c r="A44" s="96" t="str">
        <f>IF(B44="","",+COUNTA(B$14:$B44))</f>
        <v/>
      </c>
      <c r="B44" s="97"/>
      <c r="C44" s="97"/>
      <c r="D44" s="97"/>
      <c r="E44" s="98"/>
      <c r="F44" s="99"/>
      <c r="G44" s="76"/>
    </row>
    <row r="45" spans="1:7" x14ac:dyDescent="0.25">
      <c r="A45" s="96" t="str">
        <f>IF(B45="","",+COUNTA(B$14:$B45))</f>
        <v/>
      </c>
      <c r="B45" s="97"/>
      <c r="C45" s="97"/>
      <c r="D45" s="97"/>
      <c r="E45" s="98"/>
      <c r="F45" s="99"/>
      <c r="G45" s="76"/>
    </row>
    <row r="46" spans="1:7" x14ac:dyDescent="0.25">
      <c r="A46" s="96" t="str">
        <f>IF(B46="","",+COUNTA(B$14:$B46))</f>
        <v/>
      </c>
      <c r="B46" s="97"/>
      <c r="C46" s="97"/>
      <c r="D46" s="97"/>
      <c r="E46" s="98"/>
      <c r="F46" s="99"/>
      <c r="G46" s="76"/>
    </row>
    <row r="47" spans="1:7" x14ac:dyDescent="0.25">
      <c r="A47" s="96" t="str">
        <f>IF(B47="","",+COUNTA(B$14:$B47))</f>
        <v/>
      </c>
      <c r="B47" s="97"/>
      <c r="C47" s="97"/>
      <c r="D47" s="97"/>
      <c r="E47" s="98"/>
      <c r="F47" s="99"/>
      <c r="G47" s="76"/>
    </row>
    <row r="48" spans="1:7" x14ac:dyDescent="0.25">
      <c r="A48" s="96" t="str">
        <f>IF(B48="","",+COUNTA(B$14:$B48))</f>
        <v/>
      </c>
      <c r="B48" s="97"/>
      <c r="C48" s="97"/>
      <c r="D48" s="97"/>
      <c r="E48" s="98"/>
      <c r="F48" s="99"/>
      <c r="G48" s="76"/>
    </row>
    <row r="49" spans="1:7" x14ac:dyDescent="0.25">
      <c r="A49" s="96" t="str">
        <f>IF(B49="","",+COUNTA(B$14:$B49))</f>
        <v/>
      </c>
      <c r="B49" s="97"/>
      <c r="C49" s="97"/>
      <c r="D49" s="97"/>
      <c r="E49" s="98"/>
      <c r="F49" s="99"/>
      <c r="G49" s="76"/>
    </row>
    <row r="50" spans="1:7" x14ac:dyDescent="0.25">
      <c r="A50" s="96" t="str">
        <f>IF(B50="","",+COUNTA(B$14:$B50))</f>
        <v/>
      </c>
      <c r="B50" s="97"/>
      <c r="C50" s="97"/>
      <c r="D50" s="97"/>
      <c r="E50" s="98"/>
      <c r="F50" s="99"/>
      <c r="G50" s="76"/>
    </row>
    <row r="51" spans="1:7" x14ac:dyDescent="0.25">
      <c r="A51" s="96" t="str">
        <f>IF(B51="","",+COUNTA(B$14:$B51))</f>
        <v/>
      </c>
      <c r="B51" s="97"/>
      <c r="C51" s="97"/>
      <c r="D51" s="97"/>
      <c r="E51" s="98"/>
      <c r="F51" s="99"/>
      <c r="G51" s="76"/>
    </row>
    <row r="52" spans="1:7" x14ac:dyDescent="0.25">
      <c r="A52" s="96" t="str">
        <f>IF(B52="","",+COUNTA(B$14:$B52))</f>
        <v/>
      </c>
      <c r="B52" s="97"/>
      <c r="C52" s="97"/>
      <c r="D52" s="97"/>
      <c r="E52" s="98"/>
      <c r="F52" s="99"/>
      <c r="G52" s="76"/>
    </row>
    <row r="53" spans="1:7" x14ac:dyDescent="0.25">
      <c r="A53" s="96" t="str">
        <f>IF(B53="","",+COUNTA(B$14:$B53))</f>
        <v/>
      </c>
      <c r="B53" s="97"/>
      <c r="C53" s="97"/>
      <c r="D53" s="97"/>
      <c r="E53" s="98"/>
      <c r="F53" s="99"/>
      <c r="G53" s="76"/>
    </row>
    <row r="54" spans="1:7" x14ac:dyDescent="0.25">
      <c r="A54" s="96" t="str">
        <f>IF(B54="","",+COUNTA(B$14:$B54))</f>
        <v/>
      </c>
      <c r="B54" s="97"/>
      <c r="C54" s="97"/>
      <c r="D54" s="97"/>
      <c r="E54" s="98"/>
      <c r="F54" s="99"/>
      <c r="G54" s="76"/>
    </row>
    <row r="55" spans="1:7" x14ac:dyDescent="0.25">
      <c r="A55" s="96" t="str">
        <f>IF(B55="","",+COUNTA(B$14:$B55))</f>
        <v/>
      </c>
      <c r="B55" s="97"/>
      <c r="C55" s="97"/>
      <c r="D55" s="97"/>
      <c r="E55" s="98"/>
      <c r="F55" s="99"/>
      <c r="G55" s="76"/>
    </row>
    <row r="56" spans="1:7" x14ac:dyDescent="0.25">
      <c r="A56" s="96" t="str">
        <f>IF(B56="","",+COUNTA(B$14:$B56))</f>
        <v/>
      </c>
      <c r="B56" s="97"/>
      <c r="C56" s="97"/>
      <c r="D56" s="97"/>
      <c r="E56" s="98"/>
      <c r="F56" s="99"/>
      <c r="G56" s="76"/>
    </row>
    <row r="57" spans="1:7" x14ac:dyDescent="0.25">
      <c r="A57" s="96" t="str">
        <f>IF(B57="","",+COUNTA(B$14:$B57))</f>
        <v/>
      </c>
      <c r="B57" s="97"/>
      <c r="C57" s="97"/>
      <c r="D57" s="97"/>
      <c r="E57" s="98"/>
      <c r="F57" s="99"/>
      <c r="G57" s="76"/>
    </row>
    <row r="58" spans="1:7" x14ac:dyDescent="0.25">
      <c r="A58" s="96" t="str">
        <f>IF(B58="","",+COUNTA(B$14:$B58))</f>
        <v/>
      </c>
      <c r="B58" s="97"/>
      <c r="C58" s="97"/>
      <c r="D58" s="97"/>
      <c r="E58" s="98"/>
      <c r="F58" s="99"/>
      <c r="G58" s="76"/>
    </row>
    <row r="59" spans="1:7" x14ac:dyDescent="0.25">
      <c r="A59" s="96" t="str">
        <f>IF(B59="","",+COUNTA(B$14:$B59))</f>
        <v/>
      </c>
      <c r="B59" s="97"/>
      <c r="C59" s="97"/>
      <c r="D59" s="97"/>
      <c r="E59" s="98"/>
      <c r="F59" s="99"/>
      <c r="G59" s="76"/>
    </row>
    <row r="60" spans="1:7" x14ac:dyDescent="0.25">
      <c r="A60" s="96" t="str">
        <f>IF(B60="","",+COUNTA(B$14:$B60))</f>
        <v/>
      </c>
      <c r="B60" s="97"/>
      <c r="C60" s="97"/>
      <c r="D60" s="97"/>
      <c r="E60" s="98"/>
      <c r="F60" s="99"/>
      <c r="G60" s="76"/>
    </row>
    <row r="61" spans="1:7" x14ac:dyDescent="0.25">
      <c r="A61" s="96" t="str">
        <f>IF(B61="","",+COUNTA(B$14:$B61))</f>
        <v/>
      </c>
      <c r="B61" s="97"/>
      <c r="C61" s="97"/>
      <c r="D61" s="97"/>
      <c r="E61" s="98"/>
      <c r="F61" s="99"/>
      <c r="G61" s="76"/>
    </row>
    <row r="62" spans="1:7" x14ac:dyDescent="0.25">
      <c r="A62" s="96" t="str">
        <f>IF(B62="","",+COUNTA(B$14:$B62))</f>
        <v/>
      </c>
      <c r="B62" s="97"/>
      <c r="C62" s="97"/>
      <c r="D62" s="97"/>
      <c r="E62" s="98"/>
      <c r="F62" s="99"/>
      <c r="G62" s="76"/>
    </row>
    <row r="63" spans="1:7" x14ac:dyDescent="0.25">
      <c r="A63" s="96" t="str">
        <f>IF(B63="","",+COUNTA(B$14:$B63))</f>
        <v/>
      </c>
      <c r="B63" s="97"/>
      <c r="C63" s="97"/>
      <c r="D63" s="97"/>
      <c r="E63" s="98"/>
      <c r="F63" s="99"/>
      <c r="G63" s="76"/>
    </row>
    <row r="64" spans="1:7" x14ac:dyDescent="0.25">
      <c r="A64" s="96" t="str">
        <f>IF(B64="","",+COUNTA(B$14:$B64))</f>
        <v/>
      </c>
      <c r="B64" s="97"/>
      <c r="C64" s="97"/>
      <c r="D64" s="97"/>
      <c r="E64" s="98"/>
      <c r="F64" s="99"/>
      <c r="G64" s="76"/>
    </row>
    <row r="65" spans="1:7" x14ac:dyDescent="0.25">
      <c r="A65" s="96" t="str">
        <f>IF(B65="","",+COUNTA(B$14:$B65))</f>
        <v/>
      </c>
      <c r="B65" s="97"/>
      <c r="C65" s="97"/>
      <c r="D65" s="97"/>
      <c r="E65" s="98"/>
      <c r="F65" s="99"/>
      <c r="G65" s="76"/>
    </row>
    <row r="66" spans="1:7" x14ac:dyDescent="0.25">
      <c r="A66" s="96" t="str">
        <f>IF(B66="","",+COUNTA(B$14:$B66))</f>
        <v/>
      </c>
      <c r="B66" s="97"/>
      <c r="C66" s="97"/>
      <c r="D66" s="97"/>
      <c r="E66" s="98"/>
      <c r="F66" s="99"/>
      <c r="G66" s="76"/>
    </row>
    <row r="67" spans="1:7" x14ac:dyDescent="0.25">
      <c r="A67" s="96" t="str">
        <f>IF(B67="","",+COUNTA(B$14:$B67))</f>
        <v/>
      </c>
      <c r="B67" s="97"/>
      <c r="C67" s="97"/>
      <c r="D67" s="97"/>
      <c r="E67" s="98"/>
      <c r="F67" s="99"/>
      <c r="G67" s="76"/>
    </row>
    <row r="68" spans="1:7" x14ac:dyDescent="0.25">
      <c r="A68" s="96" t="str">
        <f>IF(B68="","",+COUNTA(B$14:$B68))</f>
        <v/>
      </c>
      <c r="B68" s="97"/>
      <c r="C68" s="97"/>
      <c r="D68" s="97"/>
      <c r="E68" s="98"/>
      <c r="F68" s="99"/>
      <c r="G68" s="76"/>
    </row>
    <row r="69" spans="1:7" x14ac:dyDescent="0.25">
      <c r="A69" s="96" t="str">
        <f>IF(B69="","",+COUNTA(B$14:$B69))</f>
        <v/>
      </c>
      <c r="B69" s="97"/>
      <c r="C69" s="97"/>
      <c r="D69" s="97"/>
      <c r="E69" s="98"/>
      <c r="F69" s="99"/>
      <c r="G69" s="76"/>
    </row>
    <row r="70" spans="1:7" x14ac:dyDescent="0.25">
      <c r="A70" s="96" t="str">
        <f>IF(B70="","",+COUNTA(B$14:$B70))</f>
        <v/>
      </c>
      <c r="B70" s="97"/>
      <c r="C70" s="97"/>
      <c r="D70" s="97"/>
      <c r="E70" s="98"/>
      <c r="F70" s="99"/>
      <c r="G70" s="76"/>
    </row>
    <row r="71" spans="1:7" x14ac:dyDescent="0.25">
      <c r="A71" s="96" t="str">
        <f>IF(B71="","",+COUNTA(B$14:$B71))</f>
        <v/>
      </c>
      <c r="B71" s="97"/>
      <c r="C71" s="97"/>
      <c r="D71" s="97"/>
      <c r="E71" s="98"/>
      <c r="F71" s="99"/>
      <c r="G71" s="76"/>
    </row>
    <row r="72" spans="1:7" x14ac:dyDescent="0.25">
      <c r="A72" s="96" t="str">
        <f>IF(B72="","",+COUNTA(B$14:$B72))</f>
        <v/>
      </c>
      <c r="B72" s="97"/>
      <c r="C72" s="97"/>
      <c r="D72" s="97"/>
      <c r="E72" s="98"/>
      <c r="F72" s="99"/>
      <c r="G72" s="76"/>
    </row>
    <row r="73" spans="1:7" x14ac:dyDescent="0.25">
      <c r="A73" s="96" t="str">
        <f>IF(B73="","",+COUNTA(B$14:$B73))</f>
        <v/>
      </c>
      <c r="B73" s="97"/>
      <c r="C73" s="97"/>
      <c r="D73" s="97"/>
      <c r="E73" s="98"/>
      <c r="F73" s="99"/>
      <c r="G73" s="76"/>
    </row>
    <row r="74" spans="1:7" x14ac:dyDescent="0.25">
      <c r="A74" s="96" t="str">
        <f>IF(B74="","",+COUNTA(B$14:$B74))</f>
        <v/>
      </c>
      <c r="B74" s="97"/>
      <c r="C74" s="97"/>
      <c r="D74" s="97"/>
      <c r="E74" s="98"/>
      <c r="F74" s="99"/>
      <c r="G74" s="76"/>
    </row>
    <row r="75" spans="1:7" x14ac:dyDescent="0.25">
      <c r="A75" s="96" t="str">
        <f>IF(B75="","",+COUNTA(B$14:$B75))</f>
        <v/>
      </c>
      <c r="B75" s="97"/>
      <c r="C75" s="97"/>
      <c r="D75" s="97"/>
      <c r="E75" s="98"/>
      <c r="F75" s="99"/>
      <c r="G75" s="76"/>
    </row>
    <row r="76" spans="1:7" x14ac:dyDescent="0.25">
      <c r="A76" s="96" t="str">
        <f>IF(B76="","",+COUNTA(B$14:$B76))</f>
        <v/>
      </c>
      <c r="B76" s="97"/>
      <c r="C76" s="97"/>
      <c r="D76" s="97"/>
      <c r="E76" s="98"/>
      <c r="F76" s="99"/>
      <c r="G76" s="76"/>
    </row>
    <row r="77" spans="1:7" x14ac:dyDescent="0.25">
      <c r="A77" s="96" t="str">
        <f>IF(B77="","",+COUNTA(B$14:$B77))</f>
        <v/>
      </c>
      <c r="B77" s="97"/>
      <c r="C77" s="97"/>
      <c r="D77" s="97"/>
      <c r="E77" s="98"/>
      <c r="F77" s="99"/>
      <c r="G77" s="76"/>
    </row>
    <row r="78" spans="1:7" x14ac:dyDescent="0.25">
      <c r="A78" s="96" t="str">
        <f>IF(B78="","",+COUNTA(B$14:$B78))</f>
        <v/>
      </c>
      <c r="B78" s="97"/>
      <c r="C78" s="97"/>
      <c r="D78" s="97"/>
      <c r="E78" s="98"/>
      <c r="F78" s="99"/>
      <c r="G78" s="76"/>
    </row>
    <row r="79" spans="1:7" x14ac:dyDescent="0.25">
      <c r="A79" s="96" t="str">
        <f>IF(B79="","",+COUNTA(B$14:$B79))</f>
        <v/>
      </c>
      <c r="B79" s="97"/>
      <c r="C79" s="97"/>
      <c r="D79" s="97"/>
      <c r="E79" s="98"/>
      <c r="F79" s="99"/>
      <c r="G79" s="76"/>
    </row>
    <row r="80" spans="1:7" x14ac:dyDescent="0.25">
      <c r="A80" s="96" t="str">
        <f>IF(B80="","",+COUNTA(B$14:$B80))</f>
        <v/>
      </c>
      <c r="B80" s="97"/>
      <c r="C80" s="97"/>
      <c r="D80" s="97"/>
      <c r="E80" s="98"/>
      <c r="F80" s="99"/>
      <c r="G80" s="76"/>
    </row>
    <row r="81" spans="1:7" x14ac:dyDescent="0.25">
      <c r="A81" s="96" t="str">
        <f>IF(B81="","",+COUNTA(B$14:$B81))</f>
        <v/>
      </c>
      <c r="B81" s="97"/>
      <c r="C81" s="97"/>
      <c r="D81" s="97"/>
      <c r="E81" s="98"/>
      <c r="F81" s="99"/>
      <c r="G81" s="76"/>
    </row>
    <row r="82" spans="1:7" x14ac:dyDescent="0.25">
      <c r="A82" s="96" t="str">
        <f>IF(B82="","",+COUNTA(B$14:$B82))</f>
        <v/>
      </c>
      <c r="B82" s="97"/>
      <c r="C82" s="97"/>
      <c r="D82" s="97"/>
      <c r="E82" s="98"/>
      <c r="F82" s="99"/>
      <c r="G82" s="76"/>
    </row>
    <row r="83" spans="1:7" x14ac:dyDescent="0.25">
      <c r="A83" s="96" t="str">
        <f>IF(B83="","",+COUNTA(B$14:$B83))</f>
        <v/>
      </c>
      <c r="B83" s="97"/>
      <c r="C83" s="97"/>
      <c r="D83" s="97"/>
      <c r="E83" s="98"/>
      <c r="F83" s="99"/>
      <c r="G83" s="76"/>
    </row>
    <row r="84" spans="1:7" x14ac:dyDescent="0.25">
      <c r="A84" s="96" t="str">
        <f>IF(B84="","",+COUNTA(B$14:$B84))</f>
        <v/>
      </c>
      <c r="B84" s="97"/>
      <c r="C84" s="97"/>
      <c r="D84" s="97"/>
      <c r="E84" s="98"/>
      <c r="F84" s="99"/>
      <c r="G84" s="76"/>
    </row>
    <row r="85" spans="1:7" x14ac:dyDescent="0.25">
      <c r="A85" s="96" t="str">
        <f>IF(B85="","",+COUNTA(B$14:$B85))</f>
        <v/>
      </c>
      <c r="B85" s="97"/>
      <c r="C85" s="97"/>
      <c r="D85" s="97"/>
      <c r="E85" s="98"/>
      <c r="F85" s="99"/>
      <c r="G85" s="76"/>
    </row>
    <row r="86" spans="1:7" x14ac:dyDescent="0.25">
      <c r="A86" s="96" t="str">
        <f>IF(B86="","",+COUNTA(B$14:$B86))</f>
        <v/>
      </c>
      <c r="B86" s="97"/>
      <c r="C86" s="97"/>
      <c r="D86" s="97"/>
      <c r="E86" s="98"/>
      <c r="F86" s="99"/>
      <c r="G86" s="76"/>
    </row>
    <row r="87" spans="1:7" x14ac:dyDescent="0.25">
      <c r="A87" s="96" t="str">
        <f>IF(B87="","",+COUNTA(B$14:$B87))</f>
        <v/>
      </c>
      <c r="B87" s="97"/>
      <c r="C87" s="97"/>
      <c r="D87" s="97"/>
      <c r="E87" s="98"/>
      <c r="F87" s="99"/>
      <c r="G87" s="76"/>
    </row>
    <row r="88" spans="1:7" x14ac:dyDescent="0.25">
      <c r="A88" s="96" t="str">
        <f>IF(B88="","",+COUNTA(B$14:$B88))</f>
        <v/>
      </c>
      <c r="B88" s="97"/>
      <c r="C88" s="97"/>
      <c r="D88" s="97"/>
      <c r="E88" s="98"/>
      <c r="F88" s="99"/>
      <c r="G88" s="76"/>
    </row>
    <row r="89" spans="1:7" x14ac:dyDescent="0.25">
      <c r="A89" s="96" t="str">
        <f>IF(B89="","",+COUNTA(B$14:$B89))</f>
        <v/>
      </c>
      <c r="B89" s="97"/>
      <c r="C89" s="97"/>
      <c r="D89" s="97"/>
      <c r="E89" s="98"/>
      <c r="F89" s="99"/>
      <c r="G89" s="76"/>
    </row>
    <row r="90" spans="1:7" x14ac:dyDescent="0.25">
      <c r="A90" s="96" t="str">
        <f>IF(B90="","",+COUNTA(B$14:$B90))</f>
        <v/>
      </c>
      <c r="B90" s="97"/>
      <c r="C90" s="97"/>
      <c r="D90" s="97"/>
      <c r="E90" s="98"/>
      <c r="F90" s="99"/>
      <c r="G90" s="76"/>
    </row>
    <row r="91" spans="1:7" x14ac:dyDescent="0.25">
      <c r="A91" s="96" t="str">
        <f>IF(B91="","",+COUNTA(B$14:$B91))</f>
        <v/>
      </c>
      <c r="B91" s="97"/>
      <c r="C91" s="97"/>
      <c r="D91" s="97"/>
      <c r="E91" s="98"/>
      <c r="F91" s="99"/>
      <c r="G91" s="76"/>
    </row>
    <row r="92" spans="1:7" x14ac:dyDescent="0.25">
      <c r="A92" s="96" t="str">
        <f>IF(B92="","",+COUNTA(B$14:$B92))</f>
        <v/>
      </c>
      <c r="B92" s="97"/>
      <c r="C92" s="97"/>
      <c r="D92" s="97"/>
      <c r="E92" s="98"/>
      <c r="F92" s="99"/>
      <c r="G92" s="76"/>
    </row>
    <row r="93" spans="1:7" x14ac:dyDescent="0.25">
      <c r="A93" s="96" t="str">
        <f>IF(B93="","",+COUNTA(B$14:$B93))</f>
        <v/>
      </c>
      <c r="B93" s="97"/>
      <c r="C93" s="97"/>
      <c r="D93" s="97"/>
      <c r="E93" s="98"/>
      <c r="F93" s="99"/>
      <c r="G93" s="76"/>
    </row>
    <row r="94" spans="1:7" x14ac:dyDescent="0.25">
      <c r="A94" s="96" t="str">
        <f>IF(B94="","",+COUNTA(B$14:$B94))</f>
        <v/>
      </c>
      <c r="B94" s="97"/>
      <c r="C94" s="97"/>
      <c r="D94" s="97"/>
      <c r="E94" s="98"/>
      <c r="F94" s="99"/>
      <c r="G94" s="76"/>
    </row>
    <row r="95" spans="1:7" x14ac:dyDescent="0.25">
      <c r="A95" s="96" t="str">
        <f>IF(B95="","",+COUNTA(B$14:$B95))</f>
        <v/>
      </c>
      <c r="B95" s="97"/>
      <c r="C95" s="97"/>
      <c r="D95" s="97"/>
      <c r="E95" s="98"/>
      <c r="F95" s="99"/>
      <c r="G95" s="76"/>
    </row>
    <row r="96" spans="1:7" x14ac:dyDescent="0.25">
      <c r="A96" s="96" t="str">
        <f>IF(B96="","",+COUNTA(B$14:$B96))</f>
        <v/>
      </c>
      <c r="B96" s="97"/>
      <c r="C96" s="97"/>
      <c r="D96" s="97"/>
      <c r="E96" s="98"/>
      <c r="F96" s="99"/>
      <c r="G96" s="76"/>
    </row>
    <row r="97" spans="1:7" x14ac:dyDescent="0.25">
      <c r="A97" s="96" t="str">
        <f>IF(B97="","",+COUNTA(B$14:$B97))</f>
        <v/>
      </c>
      <c r="B97" s="97"/>
      <c r="C97" s="97"/>
      <c r="D97" s="97"/>
      <c r="E97" s="98"/>
      <c r="F97" s="99"/>
      <c r="G97" s="76"/>
    </row>
    <row r="98" spans="1:7" x14ac:dyDescent="0.25">
      <c r="A98" s="96" t="str">
        <f>IF(B98="","",+COUNTA(B$14:$B98))</f>
        <v/>
      </c>
      <c r="B98" s="97"/>
      <c r="C98" s="97"/>
      <c r="D98" s="97"/>
      <c r="E98" s="98"/>
      <c r="F98" s="99"/>
      <c r="G98" s="76"/>
    </row>
    <row r="99" spans="1:7" x14ac:dyDescent="0.25">
      <c r="A99" s="96" t="str">
        <f>IF(B99="","",+COUNTA(B$14:$B99))</f>
        <v/>
      </c>
      <c r="B99" s="97"/>
      <c r="C99" s="97"/>
      <c r="D99" s="97"/>
      <c r="E99" s="98"/>
      <c r="F99" s="99"/>
      <c r="G99" s="76"/>
    </row>
    <row r="100" spans="1:7" x14ac:dyDescent="0.25">
      <c r="A100" s="96" t="str">
        <f>IF(B100="","",+COUNTA(B$14:$B100))</f>
        <v/>
      </c>
      <c r="B100" s="97"/>
      <c r="C100" s="97"/>
      <c r="D100" s="97"/>
      <c r="E100" s="98"/>
      <c r="F100" s="99"/>
      <c r="G100" s="76"/>
    </row>
    <row r="101" spans="1:7" x14ac:dyDescent="0.25">
      <c r="A101" s="96" t="str">
        <f>IF(B101="","",+COUNTA(B$14:$B101))</f>
        <v/>
      </c>
      <c r="B101" s="97"/>
      <c r="C101" s="97"/>
      <c r="D101" s="97"/>
      <c r="E101" s="98"/>
      <c r="F101" s="99"/>
      <c r="G101" s="76"/>
    </row>
    <row r="102" spans="1:7" x14ac:dyDescent="0.25">
      <c r="A102" s="96" t="str">
        <f>IF(B102="","",+COUNTA(B$14:$B102))</f>
        <v/>
      </c>
      <c r="B102" s="97"/>
      <c r="C102" s="97"/>
      <c r="D102" s="97"/>
      <c r="E102" s="98"/>
      <c r="F102" s="99"/>
      <c r="G102" s="76"/>
    </row>
    <row r="103" spans="1:7" x14ac:dyDescent="0.25">
      <c r="A103" s="96" t="str">
        <f>IF(B103="","",+COUNTA(B$14:$B103))</f>
        <v/>
      </c>
      <c r="B103" s="97"/>
      <c r="C103" s="97"/>
      <c r="D103" s="97"/>
      <c r="E103" s="98"/>
      <c r="F103" s="99"/>
      <c r="G103" s="76"/>
    </row>
    <row r="104" spans="1:7" x14ac:dyDescent="0.25">
      <c r="A104" s="96" t="str">
        <f>IF(B104="","",+COUNTA(B$14:$B104))</f>
        <v/>
      </c>
      <c r="B104" s="97"/>
      <c r="C104" s="97"/>
      <c r="D104" s="97"/>
      <c r="E104" s="98"/>
      <c r="F104" s="99"/>
      <c r="G104" s="76"/>
    </row>
    <row r="105" spans="1:7" x14ac:dyDescent="0.25">
      <c r="A105" s="96" t="str">
        <f>IF(B105="","",+COUNTA(B$14:$B105))</f>
        <v/>
      </c>
      <c r="B105" s="97"/>
      <c r="C105" s="97"/>
      <c r="D105" s="97"/>
      <c r="E105" s="98"/>
      <c r="F105" s="99"/>
      <c r="G105" s="76"/>
    </row>
    <row r="106" spans="1:7" x14ac:dyDescent="0.25">
      <c r="A106" s="96" t="str">
        <f>IF(B106="","",+COUNTA(B$14:$B106))</f>
        <v/>
      </c>
      <c r="B106" s="97"/>
      <c r="C106" s="97"/>
      <c r="D106" s="97"/>
      <c r="E106" s="98"/>
      <c r="F106" s="99"/>
      <c r="G106" s="76"/>
    </row>
    <row r="107" spans="1:7" x14ac:dyDescent="0.25">
      <c r="A107" s="96" t="str">
        <f>IF(B107="","",+COUNTA(B$14:$B107))</f>
        <v/>
      </c>
      <c r="B107" s="97"/>
      <c r="C107" s="97"/>
      <c r="D107" s="97"/>
      <c r="E107" s="98"/>
      <c r="F107" s="99"/>
      <c r="G107" s="76"/>
    </row>
    <row r="108" spans="1:7" x14ac:dyDescent="0.25">
      <c r="A108" s="96" t="str">
        <f>IF(B108="","",+COUNTA(B$14:$B108))</f>
        <v/>
      </c>
      <c r="B108" s="97"/>
      <c r="C108" s="97"/>
      <c r="D108" s="97"/>
      <c r="E108" s="98"/>
      <c r="F108" s="99"/>
      <c r="G108" s="76"/>
    </row>
    <row r="109" spans="1:7" x14ac:dyDescent="0.25">
      <c r="A109" s="96" t="str">
        <f>IF(B109="","",+COUNTA(B$14:$B109))</f>
        <v/>
      </c>
      <c r="B109" s="97"/>
      <c r="C109" s="97"/>
      <c r="D109" s="97"/>
      <c r="E109" s="98"/>
      <c r="F109" s="99"/>
      <c r="G109" s="76"/>
    </row>
    <row r="110" spans="1:7" x14ac:dyDescent="0.25">
      <c r="A110" s="96" t="str">
        <f>IF(B110="","",+COUNTA(B$14:$B110))</f>
        <v/>
      </c>
      <c r="B110" s="97"/>
      <c r="C110" s="97"/>
      <c r="D110" s="97"/>
      <c r="E110" s="98"/>
      <c r="F110" s="99"/>
      <c r="G110" s="76"/>
    </row>
    <row r="111" spans="1:7" x14ac:dyDescent="0.25">
      <c r="A111" s="96" t="str">
        <f>IF(B111="","",+COUNTA(B$14:$B111))</f>
        <v/>
      </c>
      <c r="B111" s="97"/>
      <c r="C111" s="97"/>
      <c r="D111" s="97"/>
      <c r="E111" s="98"/>
      <c r="F111" s="99"/>
      <c r="G111" s="76"/>
    </row>
    <row r="112" spans="1:7" x14ac:dyDescent="0.25">
      <c r="A112" s="96" t="str">
        <f>IF(B112="","",+COUNTA(B$14:$B112))</f>
        <v/>
      </c>
      <c r="B112" s="97"/>
      <c r="C112" s="97"/>
      <c r="D112" s="97"/>
      <c r="E112" s="98"/>
      <c r="F112" s="99"/>
      <c r="G112" s="76"/>
    </row>
    <row r="113" spans="1:7" x14ac:dyDescent="0.25">
      <c r="A113" s="96" t="str">
        <f>IF(B113="","",+COUNTA(B$14:$B113))</f>
        <v/>
      </c>
      <c r="B113" s="97"/>
      <c r="C113" s="97"/>
      <c r="D113" s="97"/>
      <c r="E113" s="98"/>
      <c r="F113" s="99"/>
      <c r="G113" s="76"/>
    </row>
    <row r="114" spans="1:7" x14ac:dyDescent="0.25">
      <c r="A114" s="96" t="str">
        <f>IF(B114="","",+COUNTA(B$14:$B114))</f>
        <v/>
      </c>
      <c r="B114" s="97"/>
      <c r="C114" s="97"/>
      <c r="D114" s="97"/>
      <c r="E114" s="98"/>
      <c r="F114" s="99"/>
      <c r="G114" s="76"/>
    </row>
    <row r="115" spans="1:7" x14ac:dyDescent="0.25">
      <c r="A115" s="96" t="str">
        <f>IF(B115="","",+COUNTA(B$14:$B115))</f>
        <v/>
      </c>
      <c r="B115" s="97"/>
      <c r="C115" s="97"/>
      <c r="D115" s="97"/>
      <c r="E115" s="98"/>
      <c r="F115" s="99"/>
      <c r="G115" s="76"/>
    </row>
    <row r="116" spans="1:7" x14ac:dyDescent="0.25">
      <c r="A116" s="96" t="str">
        <f>IF(B116="","",+COUNTA(B$14:$B116))</f>
        <v/>
      </c>
      <c r="B116" s="97"/>
      <c r="C116" s="97"/>
      <c r="D116" s="97"/>
      <c r="E116" s="98"/>
      <c r="F116" s="99"/>
      <c r="G116" s="76"/>
    </row>
    <row r="117" spans="1:7" x14ac:dyDescent="0.25">
      <c r="A117" s="96" t="str">
        <f>IF(B117="","",+COUNTA(B$14:$B117))</f>
        <v/>
      </c>
      <c r="B117" s="97"/>
      <c r="C117" s="97"/>
      <c r="D117" s="97"/>
      <c r="E117" s="98"/>
      <c r="F117" s="99"/>
      <c r="G117" s="76"/>
    </row>
    <row r="118" spans="1:7" x14ac:dyDescent="0.25">
      <c r="A118" s="96" t="str">
        <f>IF(B118="","",+COUNTA(B$14:$B118))</f>
        <v/>
      </c>
      <c r="B118" s="97"/>
      <c r="C118" s="97"/>
      <c r="D118" s="97"/>
      <c r="E118" s="98"/>
      <c r="F118" s="99"/>
      <c r="G118" s="76"/>
    </row>
    <row r="119" spans="1:7" x14ac:dyDescent="0.25">
      <c r="A119" s="96" t="str">
        <f>IF(B119="","",+COUNTA(B$14:$B119))</f>
        <v/>
      </c>
      <c r="B119" s="97"/>
      <c r="C119" s="97"/>
      <c r="D119" s="97"/>
      <c r="E119" s="98"/>
      <c r="F119" s="99"/>
      <c r="G119" s="76"/>
    </row>
    <row r="120" spans="1:7" x14ac:dyDescent="0.25">
      <c r="A120" s="96" t="str">
        <f>IF(B120="","",+COUNTA(B$14:$B120))</f>
        <v/>
      </c>
      <c r="B120" s="97"/>
      <c r="C120" s="97"/>
      <c r="D120" s="97"/>
      <c r="E120" s="98"/>
      <c r="F120" s="99"/>
      <c r="G120" s="76"/>
    </row>
    <row r="121" spans="1:7" x14ac:dyDescent="0.25">
      <c r="A121" s="96" t="str">
        <f>IF(B121="","",+COUNTA(B$14:$B121))</f>
        <v/>
      </c>
      <c r="B121" s="97"/>
      <c r="C121" s="97"/>
      <c r="D121" s="97"/>
      <c r="E121" s="98"/>
      <c r="F121" s="99"/>
      <c r="G121" s="76"/>
    </row>
    <row r="122" spans="1:7" x14ac:dyDescent="0.25">
      <c r="A122" s="96" t="str">
        <f>IF(B122="","",+COUNTA(B$14:$B122))</f>
        <v/>
      </c>
      <c r="B122" s="97"/>
      <c r="C122" s="97"/>
      <c r="D122" s="97"/>
      <c r="E122" s="98"/>
      <c r="F122" s="99"/>
      <c r="G122" s="76"/>
    </row>
    <row r="123" spans="1:7" x14ac:dyDescent="0.25">
      <c r="A123" s="96" t="str">
        <f>IF(B123="","",+COUNTA(B$14:$B123))</f>
        <v/>
      </c>
      <c r="B123" s="97"/>
      <c r="C123" s="97"/>
      <c r="D123" s="97"/>
      <c r="E123" s="98"/>
      <c r="F123" s="99"/>
      <c r="G123" s="76"/>
    </row>
    <row r="124" spans="1:7" x14ac:dyDescent="0.25">
      <c r="A124" s="96" t="str">
        <f>IF(B124="","",+COUNTA(B$14:$B124))</f>
        <v/>
      </c>
      <c r="B124" s="97"/>
      <c r="C124" s="97"/>
      <c r="D124" s="97"/>
      <c r="E124" s="98"/>
      <c r="F124" s="99"/>
      <c r="G124" s="76"/>
    </row>
    <row r="125" spans="1:7" x14ac:dyDescent="0.25">
      <c r="A125" s="96" t="str">
        <f>IF(B125="","",+COUNTA(B$14:$B125))</f>
        <v/>
      </c>
      <c r="B125" s="97"/>
      <c r="C125" s="97"/>
      <c r="D125" s="97"/>
      <c r="E125" s="98"/>
      <c r="F125" s="99"/>
      <c r="G125" s="76"/>
    </row>
    <row r="126" spans="1:7" x14ac:dyDescent="0.25">
      <c r="A126" s="96" t="str">
        <f>IF(B126="","",+COUNTA(B$14:$B126))</f>
        <v/>
      </c>
      <c r="B126" s="97"/>
      <c r="C126" s="97"/>
      <c r="D126" s="97"/>
      <c r="E126" s="98"/>
      <c r="F126" s="99"/>
      <c r="G126" s="76"/>
    </row>
    <row r="127" spans="1:7" x14ac:dyDescent="0.25">
      <c r="A127" s="96" t="str">
        <f>IF(B127="","",+COUNTA(B$14:$B127))</f>
        <v/>
      </c>
      <c r="B127" s="97"/>
      <c r="C127" s="97"/>
      <c r="D127" s="97"/>
      <c r="E127" s="98"/>
      <c r="F127" s="99"/>
      <c r="G127" s="76"/>
    </row>
    <row r="128" spans="1:7" x14ac:dyDescent="0.25">
      <c r="A128" s="96" t="str">
        <f>IF(B128="","",+COUNTA(B$14:$B128))</f>
        <v/>
      </c>
      <c r="B128" s="97"/>
      <c r="C128" s="97"/>
      <c r="D128" s="97"/>
      <c r="E128" s="98"/>
      <c r="F128" s="99"/>
      <c r="G128" s="76"/>
    </row>
    <row r="129" spans="1:7" x14ac:dyDescent="0.25">
      <c r="A129" s="96" t="str">
        <f>IF(B129="","",+COUNTA(B$14:$B129))</f>
        <v/>
      </c>
      <c r="B129" s="97"/>
      <c r="C129" s="97"/>
      <c r="D129" s="97"/>
      <c r="E129" s="98"/>
      <c r="F129" s="99"/>
      <c r="G129" s="76"/>
    </row>
    <row r="130" spans="1:7" x14ac:dyDescent="0.25">
      <c r="A130" s="96" t="str">
        <f>IF(B130="","",+COUNTA(B$14:$B130))</f>
        <v/>
      </c>
      <c r="B130" s="97"/>
      <c r="C130" s="97"/>
      <c r="D130" s="97"/>
      <c r="E130" s="98"/>
      <c r="F130" s="99"/>
      <c r="G130" s="76"/>
    </row>
    <row r="131" spans="1:7" x14ac:dyDescent="0.25">
      <c r="A131" s="96" t="str">
        <f>IF(B131="","",+COUNTA(B$14:$B131))</f>
        <v/>
      </c>
      <c r="B131" s="97"/>
      <c r="C131" s="97"/>
      <c r="D131" s="97"/>
      <c r="E131" s="98"/>
      <c r="F131" s="99"/>
      <c r="G131" s="76"/>
    </row>
    <row r="132" spans="1:7" x14ac:dyDescent="0.25">
      <c r="A132" s="96" t="str">
        <f>IF(B132="","",+COUNTA(B$14:$B132))</f>
        <v/>
      </c>
      <c r="B132" s="97"/>
      <c r="C132" s="97"/>
      <c r="D132" s="97"/>
      <c r="E132" s="98"/>
      <c r="F132" s="99"/>
      <c r="G132" s="76"/>
    </row>
    <row r="133" spans="1:7" x14ac:dyDescent="0.25">
      <c r="A133" s="96" t="str">
        <f>IF(B133="","",+COUNTA(B$14:$B133))</f>
        <v/>
      </c>
      <c r="B133" s="97"/>
      <c r="C133" s="97"/>
      <c r="D133" s="97"/>
      <c r="E133" s="98"/>
      <c r="F133" s="99"/>
      <c r="G133" s="76"/>
    </row>
    <row r="134" spans="1:7" x14ac:dyDescent="0.25">
      <c r="A134" s="96" t="str">
        <f>IF(B134="","",+COUNTA(B$14:$B134))</f>
        <v/>
      </c>
      <c r="B134" s="97"/>
      <c r="C134" s="97"/>
      <c r="D134" s="97"/>
      <c r="E134" s="98"/>
      <c r="F134" s="99"/>
      <c r="G134" s="76"/>
    </row>
    <row r="135" spans="1:7" x14ac:dyDescent="0.25">
      <c r="A135" s="96" t="str">
        <f>IF(B135="","",+COUNTA(B$14:$B135))</f>
        <v/>
      </c>
      <c r="B135" s="97"/>
      <c r="C135" s="97"/>
      <c r="D135" s="97"/>
      <c r="E135" s="98"/>
      <c r="F135" s="99"/>
      <c r="G135" s="76"/>
    </row>
    <row r="136" spans="1:7" x14ac:dyDescent="0.25">
      <c r="A136" s="96" t="str">
        <f>IF(B136="","",+COUNTA(B$14:$B136))</f>
        <v/>
      </c>
      <c r="B136" s="97"/>
      <c r="C136" s="97"/>
      <c r="D136" s="97"/>
      <c r="E136" s="98"/>
      <c r="F136" s="99"/>
      <c r="G136" s="76"/>
    </row>
    <row r="137" spans="1:7" x14ac:dyDescent="0.25">
      <c r="A137" s="96" t="str">
        <f>IF(B137="","",+COUNTA(B$14:$B137))</f>
        <v/>
      </c>
      <c r="B137" s="97"/>
      <c r="C137" s="97"/>
      <c r="D137" s="97"/>
      <c r="E137" s="98"/>
      <c r="F137" s="99"/>
      <c r="G137" s="76"/>
    </row>
    <row r="138" spans="1:7" x14ac:dyDescent="0.25">
      <c r="A138" s="96" t="str">
        <f>IF(B138="","",+COUNTA(B$14:$B138))</f>
        <v/>
      </c>
      <c r="B138" s="97"/>
      <c r="C138" s="97"/>
      <c r="D138" s="97"/>
      <c r="E138" s="98"/>
      <c r="F138" s="99"/>
      <c r="G138" s="76"/>
    </row>
    <row r="139" spans="1:7" x14ac:dyDescent="0.25">
      <c r="A139" s="96" t="str">
        <f>IF(B139="","",+COUNTA(B$14:$B139))</f>
        <v/>
      </c>
      <c r="B139" s="97"/>
      <c r="C139" s="97"/>
      <c r="D139" s="97"/>
      <c r="E139" s="98"/>
      <c r="F139" s="99"/>
      <c r="G139" s="76"/>
    </row>
    <row r="140" spans="1:7" x14ac:dyDescent="0.25">
      <c r="A140" s="96" t="str">
        <f>IF(B140="","",+COUNTA(B$14:$B140))</f>
        <v/>
      </c>
      <c r="B140" s="97"/>
      <c r="C140" s="97"/>
      <c r="D140" s="97"/>
      <c r="E140" s="98"/>
      <c r="F140" s="99"/>
      <c r="G140" s="76"/>
    </row>
    <row r="141" spans="1:7" x14ac:dyDescent="0.25">
      <c r="A141" s="96" t="str">
        <f>IF(B141="","",+COUNTA(B$14:$B141))</f>
        <v/>
      </c>
      <c r="B141" s="97"/>
      <c r="C141" s="97"/>
      <c r="D141" s="97"/>
      <c r="E141" s="98"/>
      <c r="F141" s="99"/>
      <c r="G141" s="76"/>
    </row>
    <row r="142" spans="1:7" x14ac:dyDescent="0.25">
      <c r="A142" s="96" t="str">
        <f>IF(B142="","",+COUNTA(B$14:$B142))</f>
        <v/>
      </c>
      <c r="B142" s="97"/>
      <c r="C142" s="97"/>
      <c r="D142" s="97"/>
      <c r="E142" s="98"/>
      <c r="F142" s="99"/>
      <c r="G142" s="76"/>
    </row>
    <row r="143" spans="1:7" x14ac:dyDescent="0.25">
      <c r="A143" s="96" t="str">
        <f>IF(B143="","",+COUNTA(B$14:$B143))</f>
        <v/>
      </c>
      <c r="B143" s="97"/>
      <c r="C143" s="97"/>
      <c r="D143" s="97"/>
      <c r="E143" s="98"/>
      <c r="F143" s="99"/>
      <c r="G143" s="76"/>
    </row>
    <row r="144" spans="1:7" x14ac:dyDescent="0.25">
      <c r="A144" s="96" t="str">
        <f>IF(B144="","",+COUNTA(B$14:$B144))</f>
        <v/>
      </c>
      <c r="B144" s="97"/>
      <c r="C144" s="97"/>
      <c r="D144" s="97"/>
      <c r="E144" s="98"/>
      <c r="F144" s="99"/>
      <c r="G144" s="76"/>
    </row>
    <row r="145" spans="1:7" x14ac:dyDescent="0.25">
      <c r="A145" s="96" t="str">
        <f>IF(B145="","",+COUNTA(B$14:$B145))</f>
        <v/>
      </c>
      <c r="B145" s="97"/>
      <c r="C145" s="97"/>
      <c r="D145" s="97"/>
      <c r="E145" s="98"/>
      <c r="F145" s="99"/>
      <c r="G145" s="76"/>
    </row>
    <row r="146" spans="1:7" x14ac:dyDescent="0.25">
      <c r="A146" s="96" t="str">
        <f>IF(B146="","",+COUNTA(B$14:$B146))</f>
        <v/>
      </c>
      <c r="B146" s="97"/>
      <c r="C146" s="97"/>
      <c r="D146" s="97"/>
      <c r="E146" s="98"/>
      <c r="F146" s="99"/>
      <c r="G146" s="76"/>
    </row>
    <row r="147" spans="1:7" x14ac:dyDescent="0.25">
      <c r="A147" s="96" t="str">
        <f>IF(B147="","",+COUNTA(B$14:$B147))</f>
        <v/>
      </c>
      <c r="B147" s="97"/>
      <c r="C147" s="97"/>
      <c r="D147" s="97"/>
      <c r="E147" s="98"/>
      <c r="F147" s="99"/>
      <c r="G147" s="76"/>
    </row>
    <row r="148" spans="1:7" x14ac:dyDescent="0.25">
      <c r="A148" s="96" t="str">
        <f>IF(B148="","",+COUNTA(B$14:$B148))</f>
        <v/>
      </c>
      <c r="B148" s="97"/>
      <c r="C148" s="97"/>
      <c r="D148" s="97"/>
      <c r="E148" s="98"/>
      <c r="F148" s="99"/>
      <c r="G148" s="76"/>
    </row>
    <row r="149" spans="1:7" x14ac:dyDescent="0.25">
      <c r="A149" s="96" t="str">
        <f>IF(B149="","",+COUNTA(B$14:$B149))</f>
        <v/>
      </c>
      <c r="B149" s="97"/>
      <c r="C149" s="97"/>
      <c r="D149" s="97"/>
      <c r="E149" s="98"/>
      <c r="F149" s="99"/>
      <c r="G149" s="76"/>
    </row>
    <row r="150" spans="1:7" x14ac:dyDescent="0.25">
      <c r="A150" s="96" t="str">
        <f>IF(B150="","",+COUNTA(B$14:$B150))</f>
        <v/>
      </c>
      <c r="B150" s="97"/>
      <c r="C150" s="97"/>
      <c r="D150" s="97"/>
      <c r="E150" s="98"/>
      <c r="F150" s="99"/>
      <c r="G150" s="76"/>
    </row>
    <row r="151" spans="1:7" x14ac:dyDescent="0.25">
      <c r="A151" s="96" t="str">
        <f>IF(B151="","",+COUNTA(B$14:$B151))</f>
        <v/>
      </c>
      <c r="B151" s="97"/>
      <c r="C151" s="97"/>
      <c r="D151" s="97"/>
      <c r="E151" s="98"/>
      <c r="F151" s="99"/>
      <c r="G151" s="76"/>
    </row>
    <row r="152" spans="1:7" x14ac:dyDescent="0.25">
      <c r="A152" s="96" t="str">
        <f>IF(B152="","",+COUNTA(B$14:$B152))</f>
        <v/>
      </c>
      <c r="B152" s="97"/>
      <c r="C152" s="97"/>
      <c r="D152" s="97"/>
      <c r="E152" s="98"/>
      <c r="F152" s="99"/>
      <c r="G152" s="76"/>
    </row>
    <row r="153" spans="1:7" x14ac:dyDescent="0.25">
      <c r="A153" s="96" t="str">
        <f>IF(B153="","",+COUNTA(B$14:$B153))</f>
        <v/>
      </c>
      <c r="B153" s="97"/>
      <c r="C153" s="97"/>
      <c r="D153" s="97"/>
      <c r="E153" s="98"/>
      <c r="F153" s="99"/>
      <c r="G153" s="76"/>
    </row>
    <row r="154" spans="1:7" x14ac:dyDescent="0.25">
      <c r="A154" s="96" t="str">
        <f>IF(B154="","",+COUNTA(B$14:$B154))</f>
        <v/>
      </c>
      <c r="B154" s="97"/>
      <c r="C154" s="97"/>
      <c r="D154" s="97"/>
      <c r="E154" s="98"/>
      <c r="F154" s="99"/>
      <c r="G154" s="76"/>
    </row>
    <row r="155" spans="1:7" x14ac:dyDescent="0.25">
      <c r="A155" s="96" t="str">
        <f>IF(B155="","",+COUNTA(B$14:$B155))</f>
        <v/>
      </c>
      <c r="B155" s="97"/>
      <c r="C155" s="97"/>
      <c r="D155" s="97"/>
      <c r="E155" s="98"/>
      <c r="F155" s="99"/>
      <c r="G155" s="76"/>
    </row>
    <row r="156" spans="1:7" x14ac:dyDescent="0.25">
      <c r="A156" s="96" t="str">
        <f>IF(B156="","",+COUNTA(B$14:$B156))</f>
        <v/>
      </c>
      <c r="B156" s="97"/>
      <c r="C156" s="97"/>
      <c r="D156" s="97"/>
      <c r="E156" s="98"/>
      <c r="F156" s="99"/>
      <c r="G156" s="76"/>
    </row>
    <row r="157" spans="1:7" x14ac:dyDescent="0.25">
      <c r="A157" s="96" t="str">
        <f>IF(B157="","",+COUNTA(B$14:$B157))</f>
        <v/>
      </c>
      <c r="B157" s="97"/>
      <c r="C157" s="97"/>
      <c r="D157" s="97"/>
      <c r="E157" s="98"/>
      <c r="F157" s="99"/>
      <c r="G157" s="76"/>
    </row>
    <row r="158" spans="1:7" x14ac:dyDescent="0.25">
      <c r="A158" s="96" t="str">
        <f>IF(B158="","",+COUNTA(B$14:$B158))</f>
        <v/>
      </c>
      <c r="B158" s="97"/>
      <c r="C158" s="97"/>
      <c r="D158" s="97"/>
      <c r="E158" s="98"/>
      <c r="F158" s="99"/>
      <c r="G158" s="76"/>
    </row>
    <row r="159" spans="1:7" x14ac:dyDescent="0.25">
      <c r="A159" s="96" t="str">
        <f>IF(B159="","",+COUNTA(B$14:$B159))</f>
        <v/>
      </c>
      <c r="B159" s="97"/>
      <c r="C159" s="97"/>
      <c r="D159" s="97"/>
      <c r="E159" s="98"/>
      <c r="F159" s="99"/>
      <c r="G159" s="76"/>
    </row>
    <row r="160" spans="1:7" x14ac:dyDescent="0.25">
      <c r="A160" s="96" t="str">
        <f>IF(B160="","",+COUNTA(B$14:$B160))</f>
        <v/>
      </c>
      <c r="B160" s="97"/>
      <c r="C160" s="97"/>
      <c r="D160" s="97"/>
      <c r="E160" s="98"/>
      <c r="F160" s="99"/>
      <c r="G160" s="76"/>
    </row>
    <row r="161" spans="1:7" x14ac:dyDescent="0.25">
      <c r="A161" s="96" t="str">
        <f>IF(B161="","",+COUNTA(B$14:$B161))</f>
        <v/>
      </c>
      <c r="B161" s="97"/>
      <c r="C161" s="97"/>
      <c r="D161" s="97"/>
      <c r="E161" s="98"/>
      <c r="F161" s="99"/>
      <c r="G161" s="76"/>
    </row>
    <row r="162" spans="1:7" x14ac:dyDescent="0.25">
      <c r="A162" s="96" t="str">
        <f>IF(B162="","",+COUNTA(B$14:$B162))</f>
        <v/>
      </c>
      <c r="B162" s="97"/>
      <c r="C162" s="97"/>
      <c r="D162" s="97"/>
      <c r="E162" s="98"/>
      <c r="F162" s="99"/>
      <c r="G162" s="76"/>
    </row>
    <row r="163" spans="1:7" x14ac:dyDescent="0.25">
      <c r="A163" s="96" t="str">
        <f>IF(B163="","",+COUNTA(B$14:$B163))</f>
        <v/>
      </c>
      <c r="B163" s="97"/>
      <c r="C163" s="97"/>
      <c r="D163" s="97"/>
      <c r="E163" s="98"/>
      <c r="F163" s="99"/>
      <c r="G163" s="76"/>
    </row>
    <row r="164" spans="1:7" x14ac:dyDescent="0.25">
      <c r="A164" s="96" t="str">
        <f>IF(B164="","",+COUNTA(B$14:$B164))</f>
        <v/>
      </c>
      <c r="B164" s="97"/>
      <c r="C164" s="97"/>
      <c r="D164" s="97"/>
      <c r="E164" s="98"/>
      <c r="F164" s="99"/>
      <c r="G164" s="76"/>
    </row>
    <row r="165" spans="1:7" x14ac:dyDescent="0.25">
      <c r="A165" s="96" t="str">
        <f>IF(B165="","",+COUNTA(B$14:$B165))</f>
        <v/>
      </c>
      <c r="B165" s="97"/>
      <c r="C165" s="97"/>
      <c r="D165" s="97"/>
      <c r="E165" s="98"/>
      <c r="F165" s="99"/>
      <c r="G165" s="76"/>
    </row>
    <row r="166" spans="1:7" x14ac:dyDescent="0.25">
      <c r="A166" s="96" t="str">
        <f>IF(B166="","",+COUNTA(B$14:$B166))</f>
        <v/>
      </c>
      <c r="B166" s="97"/>
      <c r="C166" s="97"/>
      <c r="D166" s="97"/>
      <c r="E166" s="98"/>
      <c r="F166" s="99"/>
      <c r="G166" s="76"/>
    </row>
    <row r="167" spans="1:7" x14ac:dyDescent="0.25">
      <c r="A167" s="96" t="str">
        <f>IF(B167="","",+COUNTA(B$14:$B167))</f>
        <v/>
      </c>
      <c r="B167" s="97"/>
      <c r="C167" s="97"/>
      <c r="D167" s="97"/>
      <c r="E167" s="98"/>
      <c r="F167" s="99"/>
      <c r="G167" s="76"/>
    </row>
    <row r="168" spans="1:7" x14ac:dyDescent="0.25">
      <c r="A168" s="96" t="str">
        <f>IF(B168="","",+COUNTA(B$14:$B168))</f>
        <v/>
      </c>
      <c r="B168" s="97"/>
      <c r="C168" s="97"/>
      <c r="D168" s="97"/>
      <c r="E168" s="98"/>
      <c r="F168" s="99"/>
      <c r="G168" s="76"/>
    </row>
    <row r="169" spans="1:7" x14ac:dyDescent="0.25">
      <c r="A169" s="96" t="str">
        <f>IF(B169="","",+COUNTA(B$14:$B169))</f>
        <v/>
      </c>
      <c r="B169" s="97"/>
      <c r="C169" s="97"/>
      <c r="D169" s="97"/>
      <c r="E169" s="98"/>
      <c r="F169" s="99"/>
      <c r="G169" s="76"/>
    </row>
    <row r="170" spans="1:7" x14ac:dyDescent="0.25">
      <c r="A170" s="96" t="str">
        <f>IF(B170="","",+COUNTA(B$14:$B170))</f>
        <v/>
      </c>
      <c r="B170" s="97"/>
      <c r="C170" s="97"/>
      <c r="D170" s="97"/>
      <c r="E170" s="98"/>
      <c r="F170" s="99"/>
      <c r="G170" s="76"/>
    </row>
    <row r="171" spans="1:7" x14ac:dyDescent="0.25">
      <c r="A171" s="96" t="str">
        <f>IF(B171="","",+COUNTA(B$14:$B171))</f>
        <v/>
      </c>
      <c r="B171" s="97"/>
      <c r="C171" s="97"/>
      <c r="D171" s="97"/>
      <c r="E171" s="98"/>
      <c r="F171" s="99"/>
      <c r="G171" s="76"/>
    </row>
    <row r="172" spans="1:7" x14ac:dyDescent="0.25">
      <c r="A172" s="96" t="str">
        <f>IF(B172="","",+COUNTA(B$14:$B172))</f>
        <v/>
      </c>
      <c r="B172" s="97"/>
      <c r="C172" s="97"/>
      <c r="D172" s="97"/>
      <c r="E172" s="98"/>
      <c r="F172" s="99"/>
      <c r="G172" s="76"/>
    </row>
    <row r="173" spans="1:7" x14ac:dyDescent="0.25">
      <c r="A173" s="96" t="str">
        <f>IF(B173="","",+COUNTA(B$14:$B173))</f>
        <v/>
      </c>
      <c r="B173" s="97"/>
      <c r="C173" s="97"/>
      <c r="D173" s="97"/>
      <c r="E173" s="98"/>
      <c r="F173" s="99"/>
      <c r="G173" s="76"/>
    </row>
    <row r="174" spans="1:7" x14ac:dyDescent="0.25">
      <c r="A174" s="96" t="str">
        <f>IF(B174="","",+COUNTA(B$14:$B174))</f>
        <v/>
      </c>
      <c r="B174" s="97"/>
      <c r="C174" s="97"/>
      <c r="D174" s="97"/>
      <c r="E174" s="98"/>
      <c r="F174" s="99"/>
      <c r="G174" s="76"/>
    </row>
    <row r="175" spans="1:7" x14ac:dyDescent="0.25">
      <c r="A175" s="96" t="str">
        <f>IF(B175="","",+COUNTA(B$14:$B175))</f>
        <v/>
      </c>
      <c r="B175" s="97"/>
      <c r="C175" s="97"/>
      <c r="D175" s="97"/>
      <c r="E175" s="98"/>
      <c r="F175" s="99"/>
      <c r="G175" s="76"/>
    </row>
    <row r="176" spans="1:7" x14ac:dyDescent="0.25">
      <c r="A176" s="96" t="str">
        <f>IF(B176="","",+COUNTA(B$14:$B176))</f>
        <v/>
      </c>
      <c r="B176" s="97"/>
      <c r="C176" s="97"/>
      <c r="D176" s="97"/>
      <c r="E176" s="98"/>
      <c r="F176" s="99"/>
      <c r="G176" s="76"/>
    </row>
    <row r="177" spans="1:7" x14ac:dyDescent="0.25">
      <c r="A177" s="96" t="str">
        <f>IF(B177="","",+COUNTA(B$14:$B177))</f>
        <v/>
      </c>
      <c r="B177" s="97"/>
      <c r="C177" s="97"/>
      <c r="D177" s="97"/>
      <c r="E177" s="98"/>
      <c r="F177" s="99"/>
      <c r="G177" s="76"/>
    </row>
    <row r="178" spans="1:7" x14ac:dyDescent="0.25">
      <c r="A178" s="96" t="str">
        <f>IF(B178="","",+COUNTA(B$14:$B178))</f>
        <v/>
      </c>
      <c r="B178" s="97"/>
      <c r="C178" s="97"/>
      <c r="D178" s="97"/>
      <c r="E178" s="98"/>
      <c r="F178" s="99"/>
      <c r="G178" s="76"/>
    </row>
    <row r="179" spans="1:7" x14ac:dyDescent="0.25">
      <c r="A179" s="96" t="str">
        <f>IF(B179="","",+COUNTA(B$14:$B179))</f>
        <v/>
      </c>
      <c r="B179" s="97"/>
      <c r="C179" s="97"/>
      <c r="D179" s="97"/>
      <c r="E179" s="98"/>
      <c r="F179" s="99"/>
      <c r="G179" s="76"/>
    </row>
    <row r="180" spans="1:7" x14ac:dyDescent="0.25">
      <c r="A180" s="96" t="str">
        <f>IF(B180="","",+COUNTA(B$14:$B180))</f>
        <v/>
      </c>
      <c r="B180" s="97"/>
      <c r="C180" s="97"/>
      <c r="D180" s="97"/>
      <c r="E180" s="98"/>
      <c r="F180" s="99"/>
      <c r="G180" s="76"/>
    </row>
    <row r="181" spans="1:7" x14ac:dyDescent="0.25">
      <c r="A181" s="96" t="str">
        <f>IF(B181="","",+COUNTA(B$14:$B181))</f>
        <v/>
      </c>
      <c r="B181" s="97"/>
      <c r="C181" s="97"/>
      <c r="D181" s="97"/>
      <c r="E181" s="98"/>
      <c r="F181" s="99"/>
      <c r="G181" s="76"/>
    </row>
    <row r="182" spans="1:7" x14ac:dyDescent="0.25">
      <c r="A182" s="96" t="str">
        <f>IF(B182="","",+COUNTA(B$14:$B182))</f>
        <v/>
      </c>
      <c r="B182" s="97"/>
      <c r="C182" s="97"/>
      <c r="D182" s="97"/>
      <c r="E182" s="98"/>
      <c r="F182" s="99"/>
      <c r="G182" s="76"/>
    </row>
    <row r="183" spans="1:7" x14ac:dyDescent="0.25">
      <c r="A183" s="96" t="str">
        <f>IF(B183="","",+COUNTA(B$14:$B183))</f>
        <v/>
      </c>
      <c r="B183" s="97"/>
      <c r="C183" s="97"/>
      <c r="D183" s="97"/>
      <c r="E183" s="98"/>
      <c r="F183" s="99"/>
      <c r="G183" s="76"/>
    </row>
    <row r="184" spans="1:7" x14ac:dyDescent="0.25">
      <c r="A184" s="96" t="str">
        <f>IF(B184="","",+COUNTA(B$14:$B184))</f>
        <v/>
      </c>
      <c r="B184" s="97"/>
      <c r="C184" s="97"/>
      <c r="D184" s="97"/>
      <c r="E184" s="98"/>
      <c r="F184" s="99"/>
      <c r="G184" s="76"/>
    </row>
    <row r="185" spans="1:7" x14ac:dyDescent="0.25">
      <c r="A185" s="96" t="str">
        <f>IF(B185="","",+COUNTA(B$14:$B185))</f>
        <v/>
      </c>
      <c r="B185" s="97"/>
      <c r="C185" s="97"/>
      <c r="D185" s="97"/>
      <c r="E185" s="98"/>
      <c r="F185" s="99"/>
      <c r="G185" s="76"/>
    </row>
    <row r="186" spans="1:7" x14ac:dyDescent="0.25">
      <c r="A186" s="96" t="str">
        <f>IF(B186="","",+COUNTA(B$14:$B186))</f>
        <v/>
      </c>
      <c r="B186" s="97"/>
      <c r="C186" s="97"/>
      <c r="D186" s="97"/>
      <c r="E186" s="98"/>
      <c r="F186" s="99"/>
      <c r="G186" s="76"/>
    </row>
    <row r="187" spans="1:7" x14ac:dyDescent="0.25">
      <c r="A187" s="96" t="str">
        <f>IF(B187="","",+COUNTA(B$14:$B187))</f>
        <v/>
      </c>
      <c r="B187" s="97"/>
      <c r="C187" s="97"/>
      <c r="D187" s="97"/>
      <c r="E187" s="98"/>
      <c r="F187" s="99"/>
      <c r="G187" s="76"/>
    </row>
    <row r="188" spans="1:7" x14ac:dyDescent="0.25">
      <c r="A188" s="96" t="str">
        <f>IF(B188="","",+COUNTA(B$14:$B188))</f>
        <v/>
      </c>
      <c r="B188" s="97"/>
      <c r="C188" s="97"/>
      <c r="D188" s="97"/>
      <c r="E188" s="98"/>
      <c r="F188" s="99"/>
      <c r="G188" s="76"/>
    </row>
    <row r="189" spans="1:7" x14ac:dyDescent="0.25">
      <c r="A189" s="96" t="str">
        <f>IF(B189="","",+COUNTA(B$14:$B189))</f>
        <v/>
      </c>
      <c r="B189" s="97"/>
      <c r="C189" s="97"/>
      <c r="D189" s="97"/>
      <c r="E189" s="98"/>
      <c r="F189" s="99"/>
      <c r="G189" s="76"/>
    </row>
    <row r="190" spans="1:7" x14ac:dyDescent="0.25">
      <c r="A190" s="96" t="str">
        <f>IF(B190="","",+COUNTA(B$14:$B190))</f>
        <v/>
      </c>
      <c r="B190" s="97"/>
      <c r="C190" s="97"/>
      <c r="D190" s="97"/>
      <c r="E190" s="98"/>
      <c r="F190" s="99"/>
      <c r="G190" s="76"/>
    </row>
    <row r="191" spans="1:7" x14ac:dyDescent="0.25">
      <c r="A191" s="96" t="str">
        <f>IF(B191="","",+COUNTA(B$14:$B191))</f>
        <v/>
      </c>
      <c r="B191" s="97"/>
      <c r="C191" s="97"/>
      <c r="D191" s="97"/>
      <c r="E191" s="98"/>
      <c r="F191" s="99"/>
      <c r="G191" s="76"/>
    </row>
    <row r="192" spans="1:7" x14ac:dyDescent="0.25">
      <c r="A192" s="96" t="str">
        <f>IF(B192="","",+COUNTA(B$14:$B192))</f>
        <v/>
      </c>
      <c r="B192" s="97"/>
      <c r="C192" s="97"/>
      <c r="D192" s="97"/>
      <c r="E192" s="98"/>
      <c r="F192" s="99"/>
      <c r="G192" s="76"/>
    </row>
    <row r="193" spans="1:7" x14ac:dyDescent="0.25">
      <c r="A193" s="96" t="str">
        <f>IF(B193="","",+COUNTA(B$14:$B193))</f>
        <v/>
      </c>
      <c r="B193" s="97"/>
      <c r="C193" s="97"/>
      <c r="D193" s="97"/>
      <c r="E193" s="98"/>
      <c r="F193" s="99"/>
      <c r="G193" s="76"/>
    </row>
    <row r="194" spans="1:7" x14ac:dyDescent="0.25">
      <c r="A194" s="96" t="str">
        <f>IF(B194="","",+COUNTA(B$14:$B194))</f>
        <v/>
      </c>
      <c r="B194" s="97"/>
      <c r="C194" s="97"/>
      <c r="D194" s="97"/>
      <c r="E194" s="98"/>
      <c r="F194" s="99"/>
      <c r="G194" s="76"/>
    </row>
    <row r="195" spans="1:7" x14ac:dyDescent="0.25">
      <c r="A195" s="96" t="str">
        <f>IF(B195="","",+COUNTA(B$14:$B195))</f>
        <v/>
      </c>
      <c r="B195" s="97"/>
      <c r="C195" s="97"/>
      <c r="D195" s="97"/>
      <c r="E195" s="98"/>
      <c r="F195" s="99"/>
      <c r="G195" s="76"/>
    </row>
    <row r="196" spans="1:7" x14ac:dyDescent="0.25">
      <c r="A196" s="96" t="str">
        <f>IF(B196="","",+COUNTA(B$14:$B196))</f>
        <v/>
      </c>
      <c r="B196" s="97"/>
      <c r="C196" s="97"/>
      <c r="D196" s="97"/>
      <c r="E196" s="98"/>
      <c r="F196" s="99"/>
      <c r="G196" s="76"/>
    </row>
    <row r="197" spans="1:7" x14ac:dyDescent="0.25">
      <c r="A197" s="96" t="str">
        <f>IF(B197="","",+COUNTA(B$14:$B197))</f>
        <v/>
      </c>
      <c r="B197" s="97"/>
      <c r="C197" s="97"/>
      <c r="D197" s="97"/>
      <c r="E197" s="98"/>
      <c r="F197" s="99"/>
      <c r="G197" s="76"/>
    </row>
    <row r="198" spans="1:7" x14ac:dyDescent="0.25">
      <c r="A198" s="96" t="str">
        <f>IF(B198="","",+COUNTA(B$14:$B198))</f>
        <v/>
      </c>
      <c r="B198" s="97"/>
      <c r="C198" s="97"/>
      <c r="D198" s="97"/>
      <c r="E198" s="98"/>
      <c r="F198" s="99"/>
      <c r="G198" s="76"/>
    </row>
    <row r="199" spans="1:7" x14ac:dyDescent="0.25">
      <c r="A199" s="96" t="str">
        <f>IF(B199="","",+COUNTA(B$14:$B199))</f>
        <v/>
      </c>
      <c r="B199" s="97"/>
      <c r="C199" s="97"/>
      <c r="D199" s="97"/>
      <c r="E199" s="98"/>
      <c r="F199" s="99"/>
      <c r="G199" s="76"/>
    </row>
    <row r="200" spans="1:7" x14ac:dyDescent="0.25">
      <c r="A200" s="96" t="str">
        <f>IF(B200="","",+COUNTA(B$14:$B200))</f>
        <v/>
      </c>
      <c r="B200" s="97"/>
      <c r="C200" s="97"/>
      <c r="D200" s="97"/>
      <c r="E200" s="98"/>
      <c r="F200" s="99"/>
      <c r="G200" s="76"/>
    </row>
    <row r="201" spans="1:7" x14ac:dyDescent="0.25">
      <c r="A201" s="96" t="str">
        <f>IF(B201="","",+COUNTA(B$14:$B201))</f>
        <v/>
      </c>
      <c r="B201" s="97"/>
      <c r="C201" s="97"/>
      <c r="D201" s="97"/>
      <c r="E201" s="98"/>
      <c r="F201" s="99"/>
      <c r="G201" s="76"/>
    </row>
    <row r="202" spans="1:7" x14ac:dyDescent="0.25">
      <c r="A202" s="96" t="str">
        <f>IF(B202="","",+COUNTA(B$14:$B202))</f>
        <v/>
      </c>
      <c r="B202" s="97"/>
      <c r="C202" s="97"/>
      <c r="D202" s="97"/>
      <c r="E202" s="98"/>
      <c r="F202" s="99"/>
      <c r="G202" s="76"/>
    </row>
    <row r="203" spans="1:7" x14ac:dyDescent="0.25">
      <c r="A203" s="96" t="str">
        <f>IF(B203="","",+COUNTA(B$14:$B203))</f>
        <v/>
      </c>
      <c r="B203" s="97"/>
      <c r="C203" s="97"/>
      <c r="D203" s="97"/>
      <c r="E203" s="98"/>
      <c r="F203" s="99"/>
      <c r="G203" s="76"/>
    </row>
    <row r="204" spans="1:7" x14ac:dyDescent="0.25">
      <c r="A204" s="96" t="str">
        <f>IF(B204="","",+COUNTA(B$14:$B204))</f>
        <v/>
      </c>
      <c r="B204" s="97"/>
      <c r="C204" s="97"/>
      <c r="D204" s="97"/>
      <c r="E204" s="98"/>
      <c r="F204" s="99"/>
      <c r="G204" s="76"/>
    </row>
    <row r="205" spans="1:7" x14ac:dyDescent="0.25">
      <c r="A205" s="96" t="str">
        <f>IF(B205="","",+COUNTA(B$14:$B205))</f>
        <v/>
      </c>
      <c r="B205" s="97"/>
      <c r="C205" s="97"/>
      <c r="D205" s="97"/>
      <c r="E205" s="98"/>
      <c r="F205" s="99"/>
      <c r="G205" s="76"/>
    </row>
    <row r="206" spans="1:7" x14ac:dyDescent="0.25">
      <c r="A206" s="96" t="str">
        <f>IF(B206="","",+COUNTA(B$14:$B206))</f>
        <v/>
      </c>
      <c r="B206" s="97"/>
      <c r="C206" s="97"/>
      <c r="D206" s="97"/>
      <c r="E206" s="98"/>
      <c r="F206" s="99"/>
      <c r="G206" s="76"/>
    </row>
    <row r="207" spans="1:7" x14ac:dyDescent="0.25">
      <c r="A207" s="96" t="str">
        <f>IF(B207="","",+COUNTA(B$14:$B207))</f>
        <v/>
      </c>
      <c r="B207" s="97"/>
      <c r="C207" s="97"/>
      <c r="D207" s="97"/>
      <c r="E207" s="98"/>
      <c r="F207" s="99"/>
      <c r="G207" s="76"/>
    </row>
    <row r="208" spans="1:7" x14ac:dyDescent="0.25">
      <c r="A208" s="96" t="str">
        <f>IF(B208="","",+COUNTA(B$14:$B208))</f>
        <v/>
      </c>
      <c r="B208" s="97"/>
      <c r="C208" s="97"/>
      <c r="D208" s="97"/>
      <c r="E208" s="98"/>
      <c r="F208" s="99"/>
      <c r="G208" s="76"/>
    </row>
    <row r="209" spans="1:7" x14ac:dyDescent="0.25">
      <c r="A209" s="96" t="str">
        <f>IF(B209="","",+COUNTA(B$14:$B209))</f>
        <v/>
      </c>
      <c r="B209" s="97"/>
      <c r="C209" s="97"/>
      <c r="D209" s="97"/>
      <c r="E209" s="98"/>
      <c r="F209" s="99"/>
      <c r="G209" s="76"/>
    </row>
    <row r="210" spans="1:7" x14ac:dyDescent="0.25">
      <c r="A210" s="96" t="str">
        <f>IF(B210="","",+COUNTA(B$14:$B210))</f>
        <v/>
      </c>
      <c r="B210" s="97"/>
      <c r="C210" s="97"/>
      <c r="D210" s="97"/>
      <c r="E210" s="98"/>
      <c r="F210" s="99"/>
      <c r="G210" s="76"/>
    </row>
    <row r="211" spans="1:7" x14ac:dyDescent="0.25">
      <c r="A211" s="96" t="str">
        <f>IF(B211="","",+COUNTA(B$14:$B211))</f>
        <v/>
      </c>
      <c r="B211" s="97"/>
      <c r="C211" s="97"/>
      <c r="D211" s="97"/>
      <c r="E211" s="98"/>
      <c r="F211" s="99"/>
      <c r="G211" s="76"/>
    </row>
    <row r="212" spans="1:7" x14ac:dyDescent="0.25">
      <c r="A212" s="96" t="str">
        <f>IF(B212="","",+COUNTA(B$14:$B212))</f>
        <v/>
      </c>
      <c r="B212" s="97"/>
      <c r="C212" s="97"/>
      <c r="D212" s="97"/>
      <c r="E212" s="98"/>
      <c r="F212" s="99"/>
      <c r="G212" s="76"/>
    </row>
    <row r="213" spans="1:7" x14ac:dyDescent="0.25">
      <c r="A213" s="96" t="str">
        <f>IF(B213="","",+COUNTA(B$14:$B213))</f>
        <v/>
      </c>
      <c r="B213" s="97"/>
      <c r="C213" s="97"/>
      <c r="D213" s="97"/>
      <c r="E213" s="98"/>
      <c r="F213" s="99"/>
      <c r="G213" s="76"/>
    </row>
    <row r="214" spans="1:7" x14ac:dyDescent="0.25">
      <c r="A214" s="96" t="str">
        <f>IF(B214="","",+COUNTA(B$14:$B214))</f>
        <v/>
      </c>
      <c r="B214" s="97"/>
      <c r="C214" s="97"/>
      <c r="D214" s="97"/>
      <c r="E214" s="98"/>
      <c r="F214" s="99"/>
      <c r="G214" s="76"/>
    </row>
    <row r="215" spans="1:7" x14ac:dyDescent="0.25">
      <c r="A215" s="96" t="str">
        <f>IF(B215="","",+COUNTA(B$14:$B215))</f>
        <v/>
      </c>
      <c r="B215" s="97"/>
      <c r="C215" s="97"/>
      <c r="D215" s="97"/>
      <c r="E215" s="98"/>
      <c r="F215" s="99"/>
      <c r="G215" s="76"/>
    </row>
    <row r="216" spans="1:7" x14ac:dyDescent="0.25">
      <c r="A216" s="96" t="str">
        <f>IF(B216="","",+COUNTA(B$14:$B216))</f>
        <v/>
      </c>
      <c r="B216" s="97"/>
      <c r="C216" s="97"/>
      <c r="D216" s="97"/>
      <c r="E216" s="98"/>
      <c r="F216" s="99"/>
      <c r="G216" s="76"/>
    </row>
    <row r="217" spans="1:7" x14ac:dyDescent="0.25">
      <c r="A217" s="96" t="str">
        <f>IF(B217="","",+COUNTA(B$14:$B217))</f>
        <v/>
      </c>
      <c r="B217" s="97"/>
      <c r="C217" s="97"/>
      <c r="D217" s="97"/>
      <c r="E217" s="98"/>
      <c r="F217" s="99"/>
      <c r="G217" s="76"/>
    </row>
    <row r="218" spans="1:7" x14ac:dyDescent="0.25">
      <c r="A218" s="96" t="str">
        <f>IF(B218="","",+COUNTA(B$14:$B218))</f>
        <v/>
      </c>
      <c r="B218" s="97"/>
      <c r="C218" s="97"/>
      <c r="D218" s="97"/>
      <c r="E218" s="98"/>
      <c r="F218" s="99"/>
      <c r="G218" s="76"/>
    </row>
    <row r="219" spans="1:7" x14ac:dyDescent="0.25">
      <c r="A219" s="96" t="str">
        <f>IF(B219="","",+COUNTA(B$14:$B219))</f>
        <v/>
      </c>
      <c r="B219" s="97"/>
      <c r="C219" s="97"/>
      <c r="D219" s="97"/>
      <c r="E219" s="98"/>
      <c r="F219" s="99"/>
      <c r="G219" s="76"/>
    </row>
    <row r="220" spans="1:7" x14ac:dyDescent="0.25">
      <c r="A220" s="96" t="str">
        <f>IF(B220="","",+COUNTA(B$14:$B220))</f>
        <v/>
      </c>
      <c r="B220" s="97"/>
      <c r="C220" s="97"/>
      <c r="D220" s="97"/>
      <c r="E220" s="98"/>
      <c r="F220" s="99"/>
      <c r="G220" s="76"/>
    </row>
    <row r="221" spans="1:7" x14ac:dyDescent="0.25">
      <c r="A221" s="96" t="str">
        <f>IF(B221="","",+COUNTA(B$14:$B221))</f>
        <v/>
      </c>
      <c r="B221" s="97"/>
      <c r="C221" s="97"/>
      <c r="D221" s="97"/>
      <c r="E221" s="98"/>
      <c r="F221" s="99"/>
      <c r="G221" s="76"/>
    </row>
    <row r="222" spans="1:7" x14ac:dyDescent="0.25">
      <c r="A222" s="96" t="str">
        <f>IF(B222="","",+COUNTA(B$14:$B222))</f>
        <v/>
      </c>
      <c r="B222" s="97"/>
      <c r="C222" s="97"/>
      <c r="D222" s="97"/>
      <c r="E222" s="98"/>
      <c r="F222" s="99"/>
      <c r="G222" s="76"/>
    </row>
    <row r="223" spans="1:7" x14ac:dyDescent="0.25">
      <c r="A223" s="96" t="str">
        <f>IF(B223="","",+COUNTA(B$14:$B223))</f>
        <v/>
      </c>
      <c r="B223" s="97"/>
      <c r="C223" s="97"/>
      <c r="D223" s="97"/>
      <c r="E223" s="98"/>
      <c r="F223" s="99"/>
      <c r="G223" s="76"/>
    </row>
    <row r="224" spans="1:7" x14ac:dyDescent="0.25">
      <c r="A224" s="96" t="str">
        <f>IF(B224="","",+COUNTA(B$14:$B224))</f>
        <v/>
      </c>
      <c r="B224" s="97"/>
      <c r="C224" s="97"/>
      <c r="D224" s="97"/>
      <c r="E224" s="98"/>
      <c r="F224" s="99"/>
      <c r="G224" s="76"/>
    </row>
    <row r="225" spans="1:7" x14ac:dyDescent="0.25">
      <c r="A225" s="96" t="str">
        <f>IF(B225="","",+COUNTA(B$14:$B225))</f>
        <v/>
      </c>
      <c r="B225" s="97"/>
      <c r="C225" s="97"/>
      <c r="D225" s="97"/>
      <c r="E225" s="98"/>
      <c r="F225" s="99"/>
      <c r="G225" s="76"/>
    </row>
    <row r="226" spans="1:7" x14ac:dyDescent="0.25">
      <c r="A226" s="96" t="str">
        <f>IF(B226="","",+COUNTA(B$14:$B226))</f>
        <v/>
      </c>
      <c r="B226" s="97"/>
      <c r="C226" s="97"/>
      <c r="D226" s="97"/>
      <c r="E226" s="98"/>
      <c r="F226" s="99"/>
      <c r="G226" s="76"/>
    </row>
    <row r="227" spans="1:7" x14ac:dyDescent="0.25">
      <c r="A227" s="96" t="str">
        <f>IF(B227="","",+COUNTA(B$14:$B227))</f>
        <v/>
      </c>
      <c r="B227" s="97"/>
      <c r="C227" s="97"/>
      <c r="D227" s="97"/>
      <c r="E227" s="98"/>
      <c r="F227" s="99"/>
      <c r="G227" s="76"/>
    </row>
    <row r="228" spans="1:7" x14ac:dyDescent="0.25">
      <c r="A228" s="96" t="str">
        <f>IF(B228="","",+COUNTA(B$14:$B228))</f>
        <v/>
      </c>
      <c r="B228" s="97"/>
      <c r="C228" s="97"/>
      <c r="D228" s="97"/>
      <c r="E228" s="98"/>
      <c r="F228" s="99"/>
      <c r="G228" s="76"/>
    </row>
    <row r="229" spans="1:7" x14ac:dyDescent="0.25">
      <c r="A229" s="96" t="str">
        <f>IF(B229="","",+COUNTA(B$14:$B229))</f>
        <v/>
      </c>
      <c r="B229" s="97"/>
      <c r="C229" s="97"/>
      <c r="D229" s="97"/>
      <c r="E229" s="98"/>
      <c r="F229" s="99"/>
      <c r="G229" s="76"/>
    </row>
    <row r="230" spans="1:7" x14ac:dyDescent="0.25">
      <c r="A230" s="96" t="str">
        <f>IF(B230="","",+COUNTA(B$14:$B230))</f>
        <v/>
      </c>
      <c r="B230" s="97"/>
      <c r="C230" s="97"/>
      <c r="D230" s="97"/>
      <c r="E230" s="98"/>
      <c r="F230" s="99"/>
      <c r="G230" s="76"/>
    </row>
    <row r="231" spans="1:7" x14ac:dyDescent="0.25">
      <c r="A231" s="96" t="str">
        <f>IF(B231="","",+COUNTA(B$14:$B231))</f>
        <v/>
      </c>
      <c r="B231" s="97"/>
      <c r="C231" s="97"/>
      <c r="D231" s="97"/>
      <c r="E231" s="98"/>
      <c r="F231" s="99"/>
      <c r="G231" s="76"/>
    </row>
    <row r="232" spans="1:7" x14ac:dyDescent="0.25">
      <c r="A232" s="96" t="str">
        <f>IF(B232="","",+COUNTA(B$14:$B232))</f>
        <v/>
      </c>
      <c r="B232" s="97"/>
      <c r="C232" s="97"/>
      <c r="D232" s="97"/>
      <c r="E232" s="98"/>
      <c r="F232" s="99"/>
      <c r="G232" s="76"/>
    </row>
    <row r="233" spans="1:7" x14ac:dyDescent="0.25">
      <c r="A233" s="96" t="str">
        <f>IF(B233="","",+COUNTA(B$14:$B233))</f>
        <v/>
      </c>
      <c r="B233" s="97"/>
      <c r="C233" s="97"/>
      <c r="D233" s="97"/>
      <c r="E233" s="98"/>
      <c r="F233" s="99"/>
      <c r="G233" s="76"/>
    </row>
    <row r="234" spans="1:7" x14ac:dyDescent="0.25">
      <c r="A234" s="96" t="str">
        <f>IF(B234="","",+COUNTA(B$14:$B234))</f>
        <v/>
      </c>
      <c r="B234" s="97"/>
      <c r="C234" s="97"/>
      <c r="D234" s="97"/>
      <c r="E234" s="98"/>
      <c r="F234" s="99"/>
      <c r="G234" s="76"/>
    </row>
    <row r="235" spans="1:7" x14ac:dyDescent="0.25">
      <c r="A235" s="96" t="str">
        <f>IF(B235="","",+COUNTA(B$14:$B235))</f>
        <v/>
      </c>
      <c r="B235" s="97"/>
      <c r="C235" s="97"/>
      <c r="D235" s="97"/>
      <c r="E235" s="98"/>
      <c r="F235" s="99"/>
      <c r="G235" s="76"/>
    </row>
    <row r="236" spans="1:7" x14ac:dyDescent="0.25">
      <c r="A236" s="96" t="str">
        <f>IF(B236="","",+COUNTA(B$14:$B236))</f>
        <v/>
      </c>
      <c r="B236" s="97"/>
      <c r="C236" s="97"/>
      <c r="D236" s="97"/>
      <c r="E236" s="98"/>
      <c r="F236" s="99"/>
      <c r="G236" s="76"/>
    </row>
    <row r="237" spans="1:7" x14ac:dyDescent="0.25">
      <c r="A237" s="96" t="str">
        <f>IF(B237="","",+COUNTA(B$14:$B237))</f>
        <v/>
      </c>
      <c r="B237" s="97"/>
      <c r="C237" s="97"/>
      <c r="D237" s="97"/>
      <c r="E237" s="98"/>
      <c r="F237" s="99"/>
      <c r="G237" s="76"/>
    </row>
    <row r="238" spans="1:7" x14ac:dyDescent="0.25">
      <c r="A238" s="96" t="str">
        <f>IF(B238="","",+COUNTA(B$14:$B238))</f>
        <v/>
      </c>
      <c r="B238" s="97"/>
      <c r="C238" s="97"/>
      <c r="D238" s="97"/>
      <c r="E238" s="98"/>
      <c r="F238" s="99"/>
      <c r="G238" s="76"/>
    </row>
    <row r="239" spans="1:7" x14ac:dyDescent="0.25">
      <c r="A239" s="96" t="str">
        <f>IF(B239="","",+COUNTA(B$14:$B239))</f>
        <v/>
      </c>
      <c r="B239" s="97"/>
      <c r="C239" s="97"/>
      <c r="D239" s="97"/>
      <c r="E239" s="98"/>
      <c r="F239" s="99"/>
      <c r="G239" s="76"/>
    </row>
    <row r="240" spans="1:7" x14ac:dyDescent="0.25">
      <c r="A240" s="96" t="str">
        <f>IF(B240="","",+COUNTA(B$14:$B240))</f>
        <v/>
      </c>
      <c r="B240" s="97"/>
      <c r="C240" s="97"/>
      <c r="D240" s="97"/>
      <c r="E240" s="98"/>
      <c r="F240" s="99"/>
      <c r="G240" s="76"/>
    </row>
    <row r="241" spans="1:7" x14ac:dyDescent="0.25">
      <c r="A241" s="96" t="str">
        <f>IF(B241="","",+COUNTA(B$14:$B241))</f>
        <v/>
      </c>
      <c r="B241" s="97"/>
      <c r="C241" s="97"/>
      <c r="D241" s="97"/>
      <c r="E241" s="98"/>
      <c r="F241" s="99"/>
      <c r="G241" s="76"/>
    </row>
    <row r="242" spans="1:7" x14ac:dyDescent="0.25">
      <c r="A242" s="96" t="str">
        <f>IF(B242="","",+COUNTA(B$14:$B242))</f>
        <v/>
      </c>
      <c r="B242" s="97"/>
      <c r="C242" s="97"/>
      <c r="D242" s="97"/>
      <c r="E242" s="98"/>
      <c r="F242" s="99"/>
      <c r="G242" s="76"/>
    </row>
    <row r="243" spans="1:7" x14ac:dyDescent="0.25">
      <c r="A243" s="96" t="str">
        <f>IF(B243="","",+COUNTA(B$14:$B243))</f>
        <v/>
      </c>
      <c r="B243" s="97"/>
      <c r="C243" s="97"/>
      <c r="D243" s="97"/>
      <c r="E243" s="98"/>
      <c r="F243" s="99"/>
      <c r="G243" s="76"/>
    </row>
    <row r="244" spans="1:7" x14ac:dyDescent="0.25">
      <c r="A244" s="96" t="str">
        <f>IF(B244="","",+COUNTA(B$14:$B244))</f>
        <v/>
      </c>
      <c r="B244" s="97"/>
      <c r="C244" s="97"/>
      <c r="D244" s="97"/>
      <c r="E244" s="98"/>
      <c r="F244" s="99"/>
      <c r="G244" s="76"/>
    </row>
    <row r="245" spans="1:7" x14ac:dyDescent="0.25">
      <c r="A245" s="96" t="str">
        <f>IF(B245="","",+COUNTA(B$14:$B245))</f>
        <v/>
      </c>
      <c r="B245" s="97"/>
      <c r="C245" s="97"/>
      <c r="D245" s="97"/>
      <c r="E245" s="98"/>
      <c r="F245" s="99"/>
      <c r="G245" s="76"/>
    </row>
    <row r="246" spans="1:7" x14ac:dyDescent="0.25">
      <c r="A246" s="96" t="str">
        <f>IF(B246="","",+COUNTA(B$14:$B246))</f>
        <v/>
      </c>
      <c r="B246" s="97"/>
      <c r="C246" s="97"/>
      <c r="D246" s="97"/>
      <c r="E246" s="98"/>
      <c r="F246" s="99"/>
      <c r="G246" s="76"/>
    </row>
    <row r="247" spans="1:7" x14ac:dyDescent="0.25">
      <c r="A247" s="96" t="str">
        <f>IF(B247="","",+COUNTA(B$14:$B247))</f>
        <v/>
      </c>
      <c r="B247" s="97"/>
      <c r="C247" s="97"/>
      <c r="D247" s="97"/>
      <c r="E247" s="98"/>
      <c r="F247" s="99"/>
      <c r="G247" s="76"/>
    </row>
    <row r="248" spans="1:7" x14ac:dyDescent="0.25">
      <c r="A248" s="96" t="str">
        <f>IF(B248="","",+COUNTA(B$14:$B248))</f>
        <v/>
      </c>
      <c r="B248" s="97"/>
      <c r="C248" s="97"/>
      <c r="D248" s="97"/>
      <c r="E248" s="98"/>
      <c r="F248" s="99"/>
      <c r="G248" s="76"/>
    </row>
    <row r="249" spans="1:7" x14ac:dyDescent="0.25">
      <c r="A249" s="96" t="str">
        <f>IF(B249="","",+COUNTA(B$14:$B249))</f>
        <v/>
      </c>
      <c r="B249" s="97"/>
      <c r="C249" s="97"/>
      <c r="D249" s="97"/>
      <c r="E249" s="98"/>
      <c r="F249" s="99"/>
      <c r="G249" s="76"/>
    </row>
    <row r="250" spans="1:7" x14ac:dyDescent="0.25">
      <c r="A250" s="96" t="str">
        <f>IF(B250="","",+COUNTA(B$14:$B250))</f>
        <v/>
      </c>
      <c r="B250" s="97"/>
      <c r="C250" s="97"/>
      <c r="D250" s="97"/>
      <c r="E250" s="98"/>
      <c r="F250" s="99"/>
      <c r="G250" s="76"/>
    </row>
    <row r="251" spans="1:7" x14ac:dyDescent="0.25">
      <c r="A251" s="96" t="str">
        <f>IF(B251="","",+COUNTA(B$14:$B251))</f>
        <v/>
      </c>
      <c r="B251" s="97"/>
      <c r="C251" s="97"/>
      <c r="D251" s="97"/>
      <c r="E251" s="98"/>
      <c r="F251" s="99"/>
      <c r="G251" s="76"/>
    </row>
    <row r="252" spans="1:7" x14ac:dyDescent="0.25">
      <c r="A252" s="96" t="str">
        <f>IF(B252="","",+COUNTA(B$14:$B252))</f>
        <v/>
      </c>
      <c r="B252" s="97"/>
      <c r="C252" s="97"/>
      <c r="D252" s="97"/>
      <c r="E252" s="98"/>
      <c r="F252" s="99"/>
      <c r="G252" s="76"/>
    </row>
    <row r="253" spans="1:7" x14ac:dyDescent="0.25">
      <c r="A253" s="96" t="str">
        <f>IF(B253="","",+COUNTA(B$14:$B253))</f>
        <v/>
      </c>
      <c r="B253" s="97"/>
      <c r="C253" s="97"/>
      <c r="D253" s="97"/>
      <c r="E253" s="98"/>
      <c r="F253" s="99"/>
      <c r="G253" s="76"/>
    </row>
    <row r="254" spans="1:7" x14ac:dyDescent="0.25">
      <c r="A254" s="96" t="str">
        <f>IF(B254="","",+COUNTA(B$14:$B254))</f>
        <v/>
      </c>
      <c r="B254" s="97"/>
      <c r="C254" s="97"/>
      <c r="D254" s="97"/>
      <c r="E254" s="98"/>
      <c r="F254" s="99"/>
      <c r="G254" s="76"/>
    </row>
    <row r="255" spans="1:7" x14ac:dyDescent="0.25">
      <c r="A255" s="96" t="str">
        <f>IF(B255="","",+COUNTA(B$14:$B255))</f>
        <v/>
      </c>
      <c r="B255" s="97"/>
      <c r="C255" s="97"/>
      <c r="D255" s="97"/>
      <c r="E255" s="98"/>
      <c r="F255" s="99"/>
      <c r="G255" s="76"/>
    </row>
    <row r="256" spans="1:7" x14ac:dyDescent="0.25">
      <c r="A256" s="96" t="str">
        <f>IF(B256="","",+COUNTA(B$14:$B256))</f>
        <v/>
      </c>
      <c r="B256" s="97"/>
      <c r="C256" s="97"/>
      <c r="D256" s="97"/>
      <c r="E256" s="98"/>
      <c r="F256" s="99"/>
      <c r="G256" s="76"/>
    </row>
    <row r="257" spans="1:7" x14ac:dyDescent="0.25">
      <c r="A257" s="96" t="str">
        <f>IF(B257="","",+COUNTA(B$14:$B257))</f>
        <v/>
      </c>
      <c r="B257" s="97"/>
      <c r="C257" s="97"/>
      <c r="D257" s="97"/>
      <c r="E257" s="98"/>
      <c r="F257" s="99"/>
      <c r="G257" s="76"/>
    </row>
    <row r="258" spans="1:7" x14ac:dyDescent="0.25">
      <c r="A258" s="96" t="str">
        <f>IF(B258="","",+COUNTA(B$14:$B258))</f>
        <v/>
      </c>
      <c r="B258" s="97"/>
      <c r="C258" s="97"/>
      <c r="D258" s="97"/>
      <c r="E258" s="98"/>
      <c r="F258" s="99"/>
      <c r="G258" s="76"/>
    </row>
    <row r="259" spans="1:7" x14ac:dyDescent="0.25">
      <c r="A259" s="96" t="str">
        <f>IF(B259="","",+COUNTA(B$14:$B259))</f>
        <v/>
      </c>
      <c r="B259" s="97"/>
      <c r="C259" s="97"/>
      <c r="D259" s="97"/>
      <c r="E259" s="98"/>
      <c r="F259" s="99"/>
      <c r="G259" s="76"/>
    </row>
    <row r="260" spans="1:7" x14ac:dyDescent="0.25">
      <c r="A260" s="96" t="str">
        <f>IF(B260="","",+COUNTA(B$14:$B260))</f>
        <v/>
      </c>
      <c r="B260" s="97"/>
      <c r="C260" s="97"/>
      <c r="D260" s="97"/>
      <c r="E260" s="98"/>
      <c r="F260" s="99"/>
      <c r="G260" s="76"/>
    </row>
    <row r="261" spans="1:7" x14ac:dyDescent="0.25">
      <c r="A261" s="96" t="str">
        <f>IF(B261="","",+COUNTA(B$14:$B261))</f>
        <v/>
      </c>
      <c r="B261" s="97"/>
      <c r="C261" s="97"/>
      <c r="D261" s="97"/>
      <c r="E261" s="98"/>
      <c r="F261" s="99"/>
      <c r="G261" s="76"/>
    </row>
    <row r="262" spans="1:7" x14ac:dyDescent="0.25">
      <c r="A262" s="96" t="str">
        <f>IF(B262="","",+COUNTA(B$14:$B262))</f>
        <v/>
      </c>
      <c r="B262" s="97"/>
      <c r="C262" s="97"/>
      <c r="D262" s="97"/>
      <c r="E262" s="98"/>
      <c r="F262" s="99"/>
      <c r="G262" s="76"/>
    </row>
    <row r="263" spans="1:7" x14ac:dyDescent="0.25">
      <c r="A263" s="96" t="str">
        <f>IF(B263="","",+COUNTA(B$14:$B263))</f>
        <v/>
      </c>
      <c r="B263" s="97"/>
      <c r="C263" s="97"/>
      <c r="D263" s="97"/>
      <c r="E263" s="98"/>
      <c r="F263" s="99"/>
      <c r="G263" s="76"/>
    </row>
    <row r="264" spans="1:7" x14ac:dyDescent="0.25">
      <c r="A264" s="96" t="str">
        <f>IF(B264="","",+COUNTA(B$14:$B264))</f>
        <v/>
      </c>
      <c r="B264" s="97"/>
      <c r="C264" s="97"/>
      <c r="D264" s="97"/>
      <c r="E264" s="98"/>
      <c r="F264" s="99"/>
      <c r="G264" s="76"/>
    </row>
    <row r="265" spans="1:7" x14ac:dyDescent="0.25">
      <c r="A265" s="96" t="str">
        <f>IF(B265="","",+COUNTA(B$14:$B265))</f>
        <v/>
      </c>
      <c r="B265" s="97"/>
      <c r="C265" s="97"/>
      <c r="D265" s="97"/>
      <c r="E265" s="98"/>
      <c r="F265" s="99"/>
      <c r="G265" s="76"/>
    </row>
    <row r="266" spans="1:7" x14ac:dyDescent="0.25">
      <c r="A266" s="96" t="str">
        <f>IF(B266="","",+COUNTA(B$14:$B266))</f>
        <v/>
      </c>
      <c r="B266" s="97"/>
      <c r="C266" s="97"/>
      <c r="D266" s="97"/>
      <c r="E266" s="98"/>
      <c r="F266" s="99"/>
      <c r="G266" s="76"/>
    </row>
    <row r="267" spans="1:7" x14ac:dyDescent="0.25">
      <c r="A267" s="96" t="str">
        <f>IF(B267="","",+COUNTA(B$14:$B267))</f>
        <v/>
      </c>
      <c r="B267" s="97"/>
      <c r="C267" s="97"/>
      <c r="D267" s="97"/>
      <c r="E267" s="98"/>
      <c r="F267" s="99"/>
      <c r="G267" s="76"/>
    </row>
    <row r="268" spans="1:7" x14ac:dyDescent="0.25">
      <c r="A268" s="96" t="str">
        <f>IF(B268="","",+COUNTA(B$14:$B268))</f>
        <v/>
      </c>
      <c r="B268" s="97"/>
      <c r="C268" s="97"/>
      <c r="D268" s="97"/>
      <c r="E268" s="98"/>
      <c r="F268" s="99"/>
      <c r="G268" s="76"/>
    </row>
    <row r="269" spans="1:7" x14ac:dyDescent="0.25">
      <c r="A269" s="96" t="str">
        <f>IF(B269="","",+COUNTA(B$14:$B269))</f>
        <v/>
      </c>
      <c r="B269" s="97"/>
      <c r="C269" s="97"/>
      <c r="D269" s="97"/>
      <c r="E269" s="98"/>
      <c r="F269" s="99"/>
      <c r="G269" s="76"/>
    </row>
    <row r="270" spans="1:7" x14ac:dyDescent="0.25">
      <c r="A270" s="96" t="str">
        <f>IF(B270="","",+COUNTA(B$14:$B270))</f>
        <v/>
      </c>
      <c r="B270" s="97"/>
      <c r="C270" s="97"/>
      <c r="D270" s="97"/>
      <c r="E270" s="98"/>
      <c r="F270" s="99"/>
      <c r="G270" s="76"/>
    </row>
    <row r="271" spans="1:7" x14ac:dyDescent="0.25">
      <c r="A271" s="96" t="str">
        <f>IF(B271="","",+COUNTA(B$14:$B271))</f>
        <v/>
      </c>
      <c r="B271" s="97"/>
      <c r="C271" s="97"/>
      <c r="D271" s="97"/>
      <c r="E271" s="98"/>
      <c r="F271" s="99"/>
      <c r="G271" s="76"/>
    </row>
    <row r="272" spans="1:7" x14ac:dyDescent="0.25">
      <c r="A272" s="96" t="str">
        <f>IF(B272="","",+COUNTA(B$14:$B272))</f>
        <v/>
      </c>
      <c r="B272" s="97"/>
      <c r="C272" s="97"/>
      <c r="D272" s="97"/>
      <c r="E272" s="98"/>
      <c r="F272" s="99"/>
      <c r="G272" s="76"/>
    </row>
    <row r="273" spans="1:7" x14ac:dyDescent="0.25">
      <c r="A273" s="96" t="str">
        <f>IF(B273="","",+COUNTA(B$14:$B273))</f>
        <v/>
      </c>
      <c r="B273" s="97"/>
      <c r="C273" s="97"/>
      <c r="D273" s="97"/>
      <c r="E273" s="98"/>
      <c r="F273" s="99"/>
      <c r="G273" s="76"/>
    </row>
    <row r="274" spans="1:7" x14ac:dyDescent="0.25">
      <c r="A274" s="96" t="str">
        <f>IF(B274="","",+COUNTA(B$14:$B274))</f>
        <v/>
      </c>
      <c r="B274" s="97"/>
      <c r="C274" s="97"/>
      <c r="D274" s="97"/>
      <c r="E274" s="98"/>
      <c r="F274" s="99"/>
      <c r="G274" s="76"/>
    </row>
    <row r="275" spans="1:7" x14ac:dyDescent="0.25">
      <c r="A275" s="96" t="str">
        <f>IF(B275="","",+COUNTA(B$14:$B275))</f>
        <v/>
      </c>
      <c r="B275" s="97"/>
      <c r="C275" s="97"/>
      <c r="D275" s="97"/>
      <c r="E275" s="98"/>
      <c r="F275" s="99"/>
      <c r="G275" s="76"/>
    </row>
    <row r="276" spans="1:7" x14ac:dyDescent="0.25">
      <c r="A276" s="96" t="str">
        <f>IF(B276="","",+COUNTA(B$14:$B276))</f>
        <v/>
      </c>
      <c r="B276" s="97"/>
      <c r="C276" s="97"/>
      <c r="D276" s="97"/>
      <c r="E276" s="98"/>
      <c r="F276" s="99"/>
      <c r="G276" s="76"/>
    </row>
    <row r="277" spans="1:7" x14ac:dyDescent="0.25">
      <c r="A277" s="96" t="str">
        <f>IF(B277="","",+COUNTA(B$14:$B277))</f>
        <v/>
      </c>
      <c r="B277" s="97"/>
      <c r="C277" s="97"/>
      <c r="D277" s="97"/>
      <c r="E277" s="98"/>
      <c r="F277" s="99"/>
      <c r="G277" s="76"/>
    </row>
    <row r="278" spans="1:7" x14ac:dyDescent="0.25">
      <c r="A278" s="96" t="str">
        <f>IF(B278="","",+COUNTA(B$14:$B278))</f>
        <v/>
      </c>
      <c r="B278" s="97"/>
      <c r="C278" s="97"/>
      <c r="D278" s="97"/>
      <c r="E278" s="98"/>
      <c r="F278" s="99"/>
      <c r="G278" s="76"/>
    </row>
    <row r="279" spans="1:7" x14ac:dyDescent="0.25">
      <c r="A279" s="96" t="str">
        <f>IF(B279="","",+COUNTA(B$14:$B279))</f>
        <v/>
      </c>
      <c r="B279" s="97"/>
      <c r="C279" s="97"/>
      <c r="D279" s="97"/>
      <c r="E279" s="98"/>
      <c r="F279" s="99"/>
      <c r="G279" s="76"/>
    </row>
    <row r="280" spans="1:7" x14ac:dyDescent="0.25">
      <c r="A280" s="96" t="str">
        <f>IF(B280="","",+COUNTA(B$14:$B280))</f>
        <v/>
      </c>
      <c r="B280" s="97"/>
      <c r="C280" s="97"/>
      <c r="D280" s="97"/>
      <c r="E280" s="98"/>
      <c r="F280" s="99"/>
      <c r="G280" s="76"/>
    </row>
    <row r="281" spans="1:7" x14ac:dyDescent="0.25">
      <c r="A281" s="96" t="str">
        <f>IF(B281="","",+COUNTA(B$14:$B281))</f>
        <v/>
      </c>
      <c r="B281" s="97"/>
      <c r="C281" s="97"/>
      <c r="D281" s="97"/>
      <c r="E281" s="98"/>
      <c r="F281" s="99"/>
      <c r="G281" s="76"/>
    </row>
    <row r="282" spans="1:7" x14ac:dyDescent="0.25">
      <c r="A282" s="96" t="str">
        <f>IF(B282="","",+COUNTA(B$14:$B282))</f>
        <v/>
      </c>
      <c r="B282" s="97"/>
      <c r="C282" s="97"/>
      <c r="D282" s="97"/>
      <c r="E282" s="98"/>
      <c r="F282" s="99"/>
      <c r="G282" s="76"/>
    </row>
    <row r="283" spans="1:7" x14ac:dyDescent="0.25">
      <c r="A283" s="96" t="str">
        <f>IF(B283="","",+COUNTA(B$14:$B283))</f>
        <v/>
      </c>
      <c r="B283" s="97"/>
      <c r="C283" s="97"/>
      <c r="D283" s="97"/>
      <c r="E283" s="98"/>
      <c r="F283" s="99"/>
      <c r="G283" s="76"/>
    </row>
    <row r="284" spans="1:7" x14ac:dyDescent="0.25">
      <c r="A284" s="96" t="str">
        <f>IF(B284="","",+COUNTA(B$14:$B284))</f>
        <v/>
      </c>
      <c r="B284" s="97"/>
      <c r="C284" s="97"/>
      <c r="D284" s="97"/>
      <c r="E284" s="98"/>
      <c r="F284" s="99"/>
      <c r="G284" s="76"/>
    </row>
    <row r="285" spans="1:7" x14ac:dyDescent="0.25">
      <c r="A285" s="96" t="str">
        <f>IF(B285="","",+COUNTA(B$14:$B285))</f>
        <v/>
      </c>
      <c r="B285" s="97"/>
      <c r="C285" s="97"/>
      <c r="D285" s="97"/>
      <c r="E285" s="98"/>
      <c r="F285" s="99"/>
      <c r="G285" s="76"/>
    </row>
    <row r="286" spans="1:7" x14ac:dyDescent="0.25">
      <c r="A286" s="96" t="str">
        <f>IF(B286="","",+COUNTA(B$14:$B286))</f>
        <v/>
      </c>
      <c r="B286" s="97"/>
      <c r="C286" s="97"/>
      <c r="D286" s="97"/>
      <c r="E286" s="98"/>
      <c r="F286" s="99"/>
      <c r="G286" s="76"/>
    </row>
    <row r="287" spans="1:7" x14ac:dyDescent="0.25">
      <c r="A287" s="96" t="str">
        <f>IF(B287="","",+COUNTA(B$14:$B287))</f>
        <v/>
      </c>
      <c r="B287" s="97"/>
      <c r="C287" s="97"/>
      <c r="D287" s="97"/>
      <c r="E287" s="98"/>
      <c r="F287" s="99"/>
      <c r="G287" s="76"/>
    </row>
    <row r="288" spans="1:7" x14ac:dyDescent="0.25">
      <c r="A288" s="96" t="str">
        <f>IF(B288="","",+COUNTA(B$14:$B288))</f>
        <v/>
      </c>
      <c r="B288" s="97"/>
      <c r="C288" s="97"/>
      <c r="D288" s="97"/>
      <c r="E288" s="98"/>
      <c r="F288" s="99"/>
      <c r="G288" s="76"/>
    </row>
    <row r="289" spans="1:7" x14ac:dyDescent="0.25">
      <c r="A289" s="96" t="str">
        <f>IF(B289="","",+COUNTA(B$14:$B289))</f>
        <v/>
      </c>
      <c r="B289" s="97"/>
      <c r="C289" s="97"/>
      <c r="D289" s="97"/>
      <c r="E289" s="98"/>
      <c r="F289" s="99"/>
      <c r="G289" s="76"/>
    </row>
    <row r="290" spans="1:7" x14ac:dyDescent="0.25">
      <c r="A290" s="96" t="str">
        <f>IF(B290="","",+COUNTA(B$14:$B290))</f>
        <v/>
      </c>
      <c r="B290" s="97"/>
      <c r="C290" s="97"/>
      <c r="D290" s="97"/>
      <c r="E290" s="98"/>
      <c r="F290" s="99"/>
      <c r="G290" s="76"/>
    </row>
    <row r="291" spans="1:7" x14ac:dyDescent="0.25">
      <c r="A291" s="96" t="str">
        <f>IF(B291="","",+COUNTA(B$14:$B291))</f>
        <v/>
      </c>
      <c r="B291" s="97"/>
      <c r="C291" s="97"/>
      <c r="D291" s="97"/>
      <c r="E291" s="98"/>
      <c r="F291" s="99"/>
      <c r="G291" s="76"/>
    </row>
    <row r="292" spans="1:7" x14ac:dyDescent="0.25">
      <c r="A292" s="96" t="str">
        <f>IF(B292="","",+COUNTA(B$14:$B292))</f>
        <v/>
      </c>
      <c r="B292" s="97"/>
      <c r="C292" s="97"/>
      <c r="D292" s="97"/>
      <c r="E292" s="98"/>
      <c r="F292" s="99"/>
      <c r="G292" s="76"/>
    </row>
    <row r="293" spans="1:7" x14ac:dyDescent="0.25">
      <c r="A293" s="96" t="str">
        <f>IF(B293="","",+COUNTA(B$14:$B293))</f>
        <v/>
      </c>
      <c r="B293" s="97"/>
      <c r="C293" s="97"/>
      <c r="D293" s="97"/>
      <c r="E293" s="98"/>
      <c r="F293" s="99"/>
      <c r="G293" s="76"/>
    </row>
    <row r="294" spans="1:7" x14ac:dyDescent="0.25">
      <c r="A294" s="96" t="str">
        <f>IF(B294="","",+COUNTA(B$14:$B294))</f>
        <v/>
      </c>
      <c r="B294" s="97"/>
      <c r="C294" s="97"/>
      <c r="D294" s="97"/>
      <c r="E294" s="98"/>
      <c r="F294" s="99"/>
      <c r="G294" s="76"/>
    </row>
    <row r="295" spans="1:7" x14ac:dyDescent="0.25">
      <c r="A295" s="96" t="str">
        <f>IF(B295="","",+COUNTA(B$14:$B295))</f>
        <v/>
      </c>
      <c r="B295" s="97"/>
      <c r="C295" s="97"/>
      <c r="D295" s="97"/>
      <c r="E295" s="98"/>
      <c r="F295" s="99"/>
      <c r="G295" s="76"/>
    </row>
    <row r="296" spans="1:7" x14ac:dyDescent="0.25">
      <c r="A296" s="96" t="str">
        <f>IF(B296="","",+COUNTA(B$14:$B296))</f>
        <v/>
      </c>
      <c r="B296" s="97"/>
      <c r="C296" s="97"/>
      <c r="D296" s="97"/>
      <c r="E296" s="98"/>
      <c r="F296" s="99"/>
      <c r="G296" s="76"/>
    </row>
    <row r="297" spans="1:7" x14ac:dyDescent="0.25">
      <c r="A297" s="96" t="str">
        <f>IF(B297="","",+COUNTA(B$14:$B297))</f>
        <v/>
      </c>
      <c r="B297" s="97"/>
      <c r="C297" s="97"/>
      <c r="D297" s="97"/>
      <c r="E297" s="98"/>
      <c r="F297" s="99"/>
      <c r="G297" s="76"/>
    </row>
    <row r="298" spans="1:7" x14ac:dyDescent="0.25">
      <c r="A298" s="96" t="str">
        <f>IF(B298="","",+COUNTA(B$14:$B298))</f>
        <v/>
      </c>
      <c r="B298" s="97"/>
      <c r="C298" s="97"/>
      <c r="D298" s="97"/>
      <c r="E298" s="98"/>
      <c r="F298" s="99"/>
      <c r="G298" s="76"/>
    </row>
    <row r="299" spans="1:7" x14ac:dyDescent="0.25">
      <c r="A299" s="96" t="str">
        <f>IF(B299="","",+COUNTA(B$14:$B299))</f>
        <v/>
      </c>
      <c r="B299" s="97"/>
      <c r="C299" s="97"/>
      <c r="D299" s="97"/>
      <c r="E299" s="98"/>
      <c r="F299" s="99"/>
      <c r="G299" s="76"/>
    </row>
    <row r="300" spans="1:7" x14ac:dyDescent="0.25">
      <c r="A300" s="96" t="str">
        <f>IF(B300="","",+COUNTA(B$14:$B300))</f>
        <v/>
      </c>
      <c r="B300" s="97"/>
      <c r="C300" s="97"/>
      <c r="D300" s="97"/>
      <c r="E300" s="98"/>
      <c r="F300" s="99"/>
      <c r="G300" s="76"/>
    </row>
    <row r="301" spans="1:7" x14ac:dyDescent="0.25">
      <c r="A301" s="96" t="str">
        <f>IF(B301="","",+COUNTA(B$14:$B301))</f>
        <v/>
      </c>
      <c r="B301" s="97"/>
      <c r="C301" s="97"/>
      <c r="D301" s="97"/>
      <c r="E301" s="98"/>
      <c r="F301" s="99"/>
      <c r="G301" s="76"/>
    </row>
    <row r="302" spans="1:7" x14ac:dyDescent="0.25">
      <c r="A302" s="96" t="str">
        <f>IF(B302="","",+COUNTA(B$14:$B302))</f>
        <v/>
      </c>
      <c r="B302" s="97"/>
      <c r="C302" s="97"/>
      <c r="D302" s="97"/>
      <c r="E302" s="98"/>
      <c r="F302" s="99"/>
      <c r="G302" s="76"/>
    </row>
    <row r="303" spans="1:7" x14ac:dyDescent="0.25">
      <c r="A303" s="96" t="str">
        <f>IF(B303="","",+COUNTA(B$14:$B303))</f>
        <v/>
      </c>
      <c r="B303" s="97"/>
      <c r="C303" s="97"/>
      <c r="D303" s="97"/>
      <c r="E303" s="98"/>
      <c r="F303" s="99"/>
      <c r="G303" s="76"/>
    </row>
    <row r="304" spans="1:7" x14ac:dyDescent="0.25">
      <c r="A304" s="96" t="str">
        <f>IF(B304="","",+COUNTA(B$14:$B304))</f>
        <v/>
      </c>
      <c r="B304" s="97"/>
      <c r="C304" s="97"/>
      <c r="D304" s="97"/>
      <c r="E304" s="98"/>
      <c r="F304" s="99"/>
      <c r="G304" s="76"/>
    </row>
    <row r="305" spans="1:7" x14ac:dyDescent="0.25">
      <c r="A305" s="96" t="str">
        <f>IF(B305="","",+COUNTA(B$14:$B305))</f>
        <v/>
      </c>
      <c r="B305" s="97"/>
      <c r="C305" s="97"/>
      <c r="D305" s="97"/>
      <c r="E305" s="98"/>
      <c r="F305" s="99"/>
      <c r="G305" s="76"/>
    </row>
    <row r="306" spans="1:7" x14ac:dyDescent="0.25">
      <c r="A306" s="96" t="str">
        <f>IF(B306="","",+COUNTA(B$14:$B306))</f>
        <v/>
      </c>
      <c r="B306" s="97"/>
      <c r="C306" s="97"/>
      <c r="D306" s="97"/>
      <c r="E306" s="98"/>
      <c r="F306" s="99"/>
      <c r="G306" s="76"/>
    </row>
    <row r="307" spans="1:7" x14ac:dyDescent="0.25">
      <c r="A307" s="96" t="str">
        <f>IF(B307="","",+COUNTA(B$14:$B307))</f>
        <v/>
      </c>
      <c r="B307" s="97"/>
      <c r="C307" s="97"/>
      <c r="D307" s="97"/>
      <c r="E307" s="98"/>
      <c r="F307" s="99"/>
      <c r="G307" s="76"/>
    </row>
    <row r="308" spans="1:7" x14ac:dyDescent="0.25">
      <c r="A308" s="96" t="str">
        <f>IF(B308="","",+COUNTA(B$14:$B308))</f>
        <v/>
      </c>
      <c r="B308" s="97"/>
      <c r="C308" s="97"/>
      <c r="D308" s="97"/>
      <c r="E308" s="98"/>
      <c r="F308" s="99"/>
      <c r="G308" s="76"/>
    </row>
    <row r="309" spans="1:7" x14ac:dyDescent="0.25">
      <c r="A309" s="96" t="str">
        <f>IF(B309="","",+COUNTA(B$14:$B309))</f>
        <v/>
      </c>
      <c r="B309" s="97"/>
      <c r="C309" s="97"/>
      <c r="D309" s="97"/>
      <c r="E309" s="98"/>
      <c r="F309" s="99"/>
      <c r="G309" s="76"/>
    </row>
    <row r="310" spans="1:7" x14ac:dyDescent="0.25">
      <c r="A310" s="96" t="str">
        <f>IF(B310="","",+COUNTA(B$14:$B310))</f>
        <v/>
      </c>
      <c r="B310" s="97"/>
      <c r="C310" s="97"/>
      <c r="D310" s="97"/>
      <c r="E310" s="98"/>
      <c r="F310" s="99"/>
      <c r="G310" s="76"/>
    </row>
    <row r="311" spans="1:7" x14ac:dyDescent="0.25">
      <c r="A311" s="96" t="str">
        <f>IF(B311="","",+COUNTA(B$14:$B311))</f>
        <v/>
      </c>
      <c r="B311" s="97"/>
      <c r="C311" s="97"/>
      <c r="D311" s="97"/>
      <c r="E311" s="98"/>
      <c r="F311" s="99"/>
      <c r="G311" s="76"/>
    </row>
    <row r="312" spans="1:7" x14ac:dyDescent="0.25">
      <c r="A312" s="96" t="str">
        <f>IF(B312="","",+COUNTA(B$14:$B312))</f>
        <v/>
      </c>
      <c r="B312" s="97"/>
      <c r="C312" s="97"/>
      <c r="D312" s="97"/>
      <c r="E312" s="98"/>
      <c r="F312" s="99"/>
      <c r="G312" s="76"/>
    </row>
    <row r="313" spans="1:7" x14ac:dyDescent="0.25">
      <c r="A313" s="96" t="str">
        <f>IF(B313="","",+COUNTA(B$14:$B313))</f>
        <v/>
      </c>
      <c r="B313" s="97"/>
      <c r="C313" s="97"/>
      <c r="D313" s="97"/>
      <c r="E313" s="98"/>
      <c r="F313" s="99"/>
      <c r="G313" s="76"/>
    </row>
    <row r="314" spans="1:7" x14ac:dyDescent="0.25">
      <c r="A314" s="96" t="str">
        <f>IF(B314="","",+COUNTA(B$14:$B314))</f>
        <v/>
      </c>
      <c r="B314" s="97"/>
      <c r="C314" s="97"/>
      <c r="D314" s="97"/>
      <c r="E314" s="98"/>
      <c r="F314" s="99"/>
      <c r="G314" s="76"/>
    </row>
    <row r="315" spans="1:7" x14ac:dyDescent="0.25">
      <c r="A315" s="96" t="str">
        <f>IF(B315="","",+COUNTA(B$14:$B315))</f>
        <v/>
      </c>
      <c r="B315" s="97"/>
      <c r="C315" s="97"/>
      <c r="D315" s="97"/>
      <c r="E315" s="98"/>
      <c r="F315" s="99"/>
      <c r="G315" s="76"/>
    </row>
    <row r="316" spans="1:7" x14ac:dyDescent="0.25">
      <c r="A316" s="96" t="str">
        <f>IF(B316="","",+COUNTA(B$14:$B316))</f>
        <v/>
      </c>
      <c r="B316" s="97"/>
      <c r="C316" s="97"/>
      <c r="D316" s="97"/>
      <c r="E316" s="98"/>
      <c r="F316" s="99"/>
      <c r="G316" s="76"/>
    </row>
    <row r="317" spans="1:7" x14ac:dyDescent="0.25">
      <c r="A317" s="96" t="str">
        <f>IF(B317="","",+COUNTA(B$14:$B317))</f>
        <v/>
      </c>
      <c r="B317" s="97"/>
      <c r="C317" s="97"/>
      <c r="D317" s="97"/>
      <c r="E317" s="98"/>
      <c r="F317" s="99"/>
      <c r="G317" s="76"/>
    </row>
    <row r="318" spans="1:7" x14ac:dyDescent="0.25">
      <c r="A318" s="96" t="str">
        <f>IF(B318="","",+COUNTA(B$14:$B318))</f>
        <v/>
      </c>
      <c r="B318" s="97"/>
      <c r="C318" s="97"/>
      <c r="D318" s="97"/>
      <c r="E318" s="98"/>
      <c r="F318" s="99"/>
      <c r="G318" s="76"/>
    </row>
    <row r="319" spans="1:7" x14ac:dyDescent="0.25">
      <c r="A319" s="96" t="str">
        <f>IF(B319="","",+COUNTA(B$14:$B319))</f>
        <v/>
      </c>
      <c r="B319" s="97"/>
      <c r="C319" s="97"/>
      <c r="D319" s="97"/>
      <c r="E319" s="98"/>
      <c r="F319" s="99"/>
      <c r="G319" s="76"/>
    </row>
    <row r="320" spans="1:7" x14ac:dyDescent="0.25">
      <c r="A320" s="96" t="str">
        <f>IF(B320="","",+COUNTA(B$14:$B320))</f>
        <v/>
      </c>
      <c r="B320" s="97"/>
      <c r="C320" s="97"/>
      <c r="D320" s="97"/>
      <c r="E320" s="98"/>
      <c r="F320" s="99"/>
      <c r="G320" s="76"/>
    </row>
    <row r="321" spans="1:7" x14ac:dyDescent="0.25">
      <c r="A321" s="96" t="str">
        <f>IF(B321="","",+COUNTA(B$14:$B321))</f>
        <v/>
      </c>
      <c r="B321" s="97"/>
      <c r="C321" s="97"/>
      <c r="D321" s="97"/>
      <c r="E321" s="98"/>
      <c r="F321" s="99"/>
      <c r="G321" s="76"/>
    </row>
    <row r="322" spans="1:7" x14ac:dyDescent="0.25">
      <c r="A322" s="96" t="str">
        <f>IF(B322="","",+COUNTA(B$14:$B322))</f>
        <v/>
      </c>
      <c r="B322" s="97"/>
      <c r="C322" s="97"/>
      <c r="D322" s="97"/>
      <c r="E322" s="98"/>
      <c r="F322" s="99"/>
      <c r="G322" s="76"/>
    </row>
    <row r="323" spans="1:7" x14ac:dyDescent="0.25">
      <c r="A323" s="96" t="str">
        <f>IF(B323="","",+COUNTA(B$14:$B323))</f>
        <v/>
      </c>
      <c r="B323" s="97"/>
      <c r="C323" s="97"/>
      <c r="D323" s="97"/>
      <c r="E323" s="98"/>
      <c r="F323" s="99"/>
      <c r="G323" s="76"/>
    </row>
    <row r="324" spans="1:7" x14ac:dyDescent="0.25">
      <c r="A324" s="96" t="str">
        <f>IF(B324="","",+COUNTA(B$14:$B324))</f>
        <v/>
      </c>
      <c r="B324" s="97"/>
      <c r="C324" s="97"/>
      <c r="D324" s="97"/>
      <c r="E324" s="98"/>
      <c r="F324" s="99"/>
      <c r="G324" s="76"/>
    </row>
    <row r="325" spans="1:7" x14ac:dyDescent="0.25">
      <c r="A325" s="96" t="str">
        <f>IF(B325="","",+COUNTA(B$14:$B325))</f>
        <v/>
      </c>
      <c r="B325" s="97"/>
      <c r="C325" s="97"/>
      <c r="D325" s="97"/>
      <c r="E325" s="98"/>
      <c r="F325" s="99"/>
      <c r="G325" s="76"/>
    </row>
    <row r="326" spans="1:7" x14ac:dyDescent="0.25">
      <c r="A326" s="96" t="str">
        <f>IF(B326="","",+COUNTA(B$14:$B326))</f>
        <v/>
      </c>
      <c r="B326" s="97"/>
      <c r="C326" s="97"/>
      <c r="D326" s="97"/>
      <c r="E326" s="98"/>
      <c r="F326" s="99"/>
      <c r="G326" s="76"/>
    </row>
    <row r="327" spans="1:7" x14ac:dyDescent="0.25">
      <c r="A327" s="96" t="str">
        <f>IF(B327="","",+COUNTA(B$14:$B327))</f>
        <v/>
      </c>
      <c r="B327" s="97"/>
      <c r="C327" s="97"/>
      <c r="D327" s="97"/>
      <c r="E327" s="98"/>
      <c r="F327" s="99"/>
      <c r="G327" s="76"/>
    </row>
    <row r="328" spans="1:7" x14ac:dyDescent="0.25">
      <c r="A328" s="96" t="str">
        <f>IF(B328="","",+COUNTA(B$14:$B328))</f>
        <v/>
      </c>
      <c r="B328" s="97"/>
      <c r="C328" s="97"/>
      <c r="D328" s="97"/>
      <c r="E328" s="98"/>
      <c r="F328" s="99"/>
      <c r="G328" s="76"/>
    </row>
    <row r="329" spans="1:7" x14ac:dyDescent="0.25">
      <c r="A329" s="96" t="str">
        <f>IF(B329="","",+COUNTA(B$14:$B329))</f>
        <v/>
      </c>
      <c r="B329" s="97"/>
      <c r="C329" s="97"/>
      <c r="D329" s="97"/>
      <c r="E329" s="98"/>
      <c r="F329" s="99"/>
      <c r="G329" s="76"/>
    </row>
    <row r="330" spans="1:7" x14ac:dyDescent="0.25">
      <c r="A330" s="96" t="str">
        <f>IF(B330="","",+COUNTA(B$14:$B330))</f>
        <v/>
      </c>
      <c r="B330" s="97"/>
      <c r="C330" s="97"/>
      <c r="D330" s="97"/>
      <c r="E330" s="98"/>
      <c r="F330" s="99"/>
      <c r="G330" s="76"/>
    </row>
    <row r="331" spans="1:7" x14ac:dyDescent="0.25">
      <c r="A331" s="96" t="str">
        <f>IF(B331="","",+COUNTA(B$14:$B331))</f>
        <v/>
      </c>
      <c r="B331" s="97"/>
      <c r="C331" s="97"/>
      <c r="D331" s="97"/>
      <c r="E331" s="98"/>
      <c r="F331" s="99"/>
      <c r="G331" s="76"/>
    </row>
    <row r="332" spans="1:7" x14ac:dyDescent="0.25">
      <c r="A332" s="96" t="str">
        <f>IF(B332="","",+COUNTA(B$14:$B332))</f>
        <v/>
      </c>
      <c r="B332" s="97"/>
      <c r="C332" s="97"/>
      <c r="D332" s="97"/>
      <c r="E332" s="98"/>
      <c r="F332" s="99"/>
      <c r="G332" s="76"/>
    </row>
    <row r="333" spans="1:7" x14ac:dyDescent="0.25">
      <c r="A333" s="96" t="str">
        <f>IF(B333="","",+COUNTA(B$14:$B333))</f>
        <v/>
      </c>
      <c r="B333" s="97"/>
      <c r="C333" s="97"/>
      <c r="D333" s="97"/>
      <c r="E333" s="98"/>
      <c r="F333" s="99"/>
      <c r="G333" s="76"/>
    </row>
    <row r="334" spans="1:7" x14ac:dyDescent="0.25">
      <c r="A334" s="96" t="str">
        <f>IF(B334="","",+COUNTA(B$14:$B334))</f>
        <v/>
      </c>
      <c r="B334" s="97"/>
      <c r="C334" s="97"/>
      <c r="D334" s="97"/>
      <c r="E334" s="98"/>
      <c r="F334" s="99"/>
      <c r="G334" s="76"/>
    </row>
    <row r="335" spans="1:7" x14ac:dyDescent="0.25">
      <c r="A335" s="96" t="str">
        <f>IF(B335="","",+COUNTA(B$14:$B335))</f>
        <v/>
      </c>
      <c r="B335" s="97"/>
      <c r="C335" s="97"/>
      <c r="D335" s="97"/>
      <c r="E335" s="98"/>
      <c r="F335" s="99"/>
      <c r="G335" s="76"/>
    </row>
    <row r="336" spans="1:7" x14ac:dyDescent="0.25">
      <c r="A336" s="96" t="str">
        <f>IF(B336="","",+COUNTA(B$14:$B336))</f>
        <v/>
      </c>
      <c r="B336" s="97"/>
      <c r="C336" s="97"/>
      <c r="D336" s="97"/>
      <c r="E336" s="98"/>
      <c r="F336" s="99"/>
      <c r="G336" s="76"/>
    </row>
    <row r="337" spans="1:7" x14ac:dyDescent="0.25">
      <c r="A337" s="96" t="str">
        <f>IF(B337="","",+COUNTA(B$14:$B337))</f>
        <v/>
      </c>
      <c r="B337" s="97"/>
      <c r="C337" s="97"/>
      <c r="D337" s="97"/>
      <c r="E337" s="98"/>
      <c r="F337" s="99"/>
      <c r="G337" s="76"/>
    </row>
    <row r="338" spans="1:7" x14ac:dyDescent="0.25">
      <c r="A338" s="96" t="str">
        <f>IF(B338="","",+COUNTA(B$14:$B338))</f>
        <v/>
      </c>
      <c r="B338" s="97"/>
      <c r="C338" s="97"/>
      <c r="D338" s="97"/>
      <c r="E338" s="98"/>
      <c r="F338" s="99"/>
      <c r="G338" s="76"/>
    </row>
    <row r="339" spans="1:7" x14ac:dyDescent="0.25">
      <c r="A339" s="96" t="str">
        <f>IF(B339="","",+COUNTA(B$14:$B339))</f>
        <v/>
      </c>
      <c r="B339" s="97"/>
      <c r="C339" s="97"/>
      <c r="D339" s="97"/>
      <c r="E339" s="98"/>
      <c r="F339" s="99"/>
      <c r="G339" s="76"/>
    </row>
    <row r="340" spans="1:7" x14ac:dyDescent="0.25">
      <c r="A340" s="96" t="str">
        <f>IF(B340="","",+COUNTA(B$14:$B340))</f>
        <v/>
      </c>
      <c r="B340" s="97"/>
      <c r="C340" s="97"/>
      <c r="D340" s="97"/>
      <c r="E340" s="98"/>
      <c r="F340" s="99"/>
      <c r="G340" s="76"/>
    </row>
    <row r="341" spans="1:7" x14ac:dyDescent="0.25">
      <c r="A341" s="96" t="str">
        <f>IF(B341="","",+COUNTA(B$14:$B341))</f>
        <v/>
      </c>
      <c r="B341" s="97"/>
      <c r="C341" s="97"/>
      <c r="D341" s="97"/>
      <c r="E341" s="98"/>
      <c r="F341" s="99"/>
      <c r="G341" s="76"/>
    </row>
    <row r="342" spans="1:7" x14ac:dyDescent="0.25">
      <c r="A342" s="96" t="str">
        <f>IF(B342="","",+COUNTA(B$14:$B342))</f>
        <v/>
      </c>
      <c r="B342" s="97"/>
      <c r="C342" s="97"/>
      <c r="D342" s="97"/>
      <c r="E342" s="98"/>
      <c r="F342" s="99"/>
      <c r="G342" s="76"/>
    </row>
    <row r="343" spans="1:7" x14ac:dyDescent="0.25">
      <c r="A343" s="96" t="str">
        <f>IF(B343="","",+COUNTA(B$14:$B343))</f>
        <v/>
      </c>
      <c r="B343" s="97"/>
      <c r="C343" s="97"/>
      <c r="D343" s="97"/>
      <c r="E343" s="98"/>
      <c r="F343" s="99"/>
      <c r="G343" s="76"/>
    </row>
    <row r="344" spans="1:7" x14ac:dyDescent="0.25">
      <c r="A344" s="96" t="str">
        <f>IF(B344="","",+COUNTA(B$14:$B344))</f>
        <v/>
      </c>
      <c r="B344" s="97"/>
      <c r="C344" s="97"/>
      <c r="D344" s="97"/>
      <c r="E344" s="98"/>
      <c r="F344" s="99"/>
      <c r="G344" s="76"/>
    </row>
    <row r="345" spans="1:7" x14ac:dyDescent="0.25">
      <c r="A345" s="96" t="str">
        <f>IF(B345="","",+COUNTA(B$14:$B345))</f>
        <v/>
      </c>
      <c r="B345" s="97"/>
      <c r="C345" s="97"/>
      <c r="D345" s="97"/>
      <c r="E345" s="98"/>
      <c r="F345" s="99"/>
      <c r="G345" s="76"/>
    </row>
    <row r="346" spans="1:7" x14ac:dyDescent="0.25">
      <c r="A346" s="96" t="str">
        <f>IF(B346="","",+COUNTA(B$14:$B346))</f>
        <v/>
      </c>
      <c r="B346" s="97"/>
      <c r="C346" s="97"/>
      <c r="D346" s="97"/>
      <c r="E346" s="98"/>
      <c r="F346" s="99"/>
      <c r="G346" s="76"/>
    </row>
    <row r="347" spans="1:7" x14ac:dyDescent="0.25">
      <c r="A347" s="96" t="str">
        <f>IF(B347="","",+COUNTA(B$14:$B347))</f>
        <v/>
      </c>
      <c r="B347" s="97"/>
      <c r="C347" s="97"/>
      <c r="D347" s="97"/>
      <c r="E347" s="98"/>
      <c r="F347" s="99"/>
      <c r="G347" s="76"/>
    </row>
    <row r="348" spans="1:7" x14ac:dyDescent="0.25">
      <c r="A348" s="96" t="str">
        <f>IF(B348="","",+COUNTA(B$14:$B348))</f>
        <v/>
      </c>
      <c r="B348" s="97"/>
      <c r="C348" s="97"/>
      <c r="D348" s="97"/>
      <c r="E348" s="98"/>
      <c r="F348" s="99"/>
      <c r="G348" s="76"/>
    </row>
    <row r="349" spans="1:7" x14ac:dyDescent="0.25">
      <c r="A349" s="96" t="str">
        <f>IF(B349="","",+COUNTA(B$14:$B349))</f>
        <v/>
      </c>
      <c r="B349" s="97"/>
      <c r="C349" s="97"/>
      <c r="D349" s="97"/>
      <c r="E349" s="98"/>
      <c r="F349" s="99"/>
      <c r="G349" s="76"/>
    </row>
    <row r="350" spans="1:7" x14ac:dyDescent="0.25">
      <c r="A350" s="96" t="str">
        <f>IF(B350="","",+COUNTA(B$14:$B350))</f>
        <v/>
      </c>
      <c r="B350" s="97"/>
      <c r="C350" s="97"/>
      <c r="D350" s="97"/>
      <c r="E350" s="98"/>
      <c r="F350" s="99"/>
      <c r="G350" s="76"/>
    </row>
    <row r="351" spans="1:7" x14ac:dyDescent="0.25">
      <c r="A351" s="96" t="str">
        <f>IF(B351="","",+COUNTA(B$14:$B351))</f>
        <v/>
      </c>
      <c r="B351" s="97"/>
      <c r="C351" s="97"/>
      <c r="D351" s="97"/>
      <c r="E351" s="98"/>
      <c r="F351" s="99"/>
      <c r="G351" s="76"/>
    </row>
    <row r="352" spans="1:7" x14ac:dyDescent="0.25">
      <c r="A352" s="96" t="str">
        <f>IF(B352="","",+COUNTA(B$14:$B352))</f>
        <v/>
      </c>
      <c r="B352" s="97"/>
      <c r="C352" s="97"/>
      <c r="D352" s="97"/>
      <c r="E352" s="98"/>
      <c r="F352" s="99"/>
      <c r="G352" s="76"/>
    </row>
    <row r="353" spans="1:7" x14ac:dyDescent="0.25">
      <c r="A353" s="96" t="str">
        <f>IF(B353="","",+COUNTA(B$14:$B353))</f>
        <v/>
      </c>
      <c r="B353" s="97"/>
      <c r="C353" s="97"/>
      <c r="D353" s="97"/>
      <c r="E353" s="98"/>
      <c r="F353" s="99"/>
      <c r="G353" s="76"/>
    </row>
    <row r="354" spans="1:7" x14ac:dyDescent="0.25">
      <c r="A354" s="96" t="str">
        <f>IF(B354="","",+COUNTA(B$14:$B354))</f>
        <v/>
      </c>
      <c r="B354" s="97"/>
      <c r="C354" s="97"/>
      <c r="D354" s="97"/>
      <c r="E354" s="98"/>
      <c r="F354" s="99"/>
      <c r="G354" s="76"/>
    </row>
    <row r="355" spans="1:7" x14ac:dyDescent="0.25">
      <c r="A355" s="96" t="str">
        <f>IF(B355="","",+COUNTA(B$14:$B355))</f>
        <v/>
      </c>
      <c r="B355" s="97"/>
      <c r="C355" s="97"/>
      <c r="D355" s="97"/>
      <c r="E355" s="98"/>
      <c r="F355" s="99"/>
      <c r="G355" s="76"/>
    </row>
    <row r="356" spans="1:7" x14ac:dyDescent="0.25">
      <c r="A356" s="96" t="str">
        <f>IF(B356="","",+COUNTA(B$14:$B356))</f>
        <v/>
      </c>
      <c r="B356" s="97"/>
      <c r="C356" s="97"/>
      <c r="D356" s="97"/>
      <c r="E356" s="98"/>
      <c r="F356" s="99"/>
      <c r="G356" s="76"/>
    </row>
    <row r="357" spans="1:7" x14ac:dyDescent="0.25">
      <c r="A357" s="96" t="str">
        <f>IF(B357="","",+COUNTA(B$14:$B357))</f>
        <v/>
      </c>
      <c r="B357" s="97"/>
      <c r="C357" s="97"/>
      <c r="D357" s="97"/>
      <c r="E357" s="98"/>
      <c r="F357" s="99"/>
      <c r="G357" s="76"/>
    </row>
    <row r="358" spans="1:7" x14ac:dyDescent="0.25">
      <c r="A358" s="96" t="str">
        <f>IF(B358="","",+COUNTA(B$14:$B358))</f>
        <v/>
      </c>
      <c r="B358" s="97"/>
      <c r="C358" s="97"/>
      <c r="D358" s="97"/>
      <c r="E358" s="98"/>
      <c r="F358" s="99"/>
      <c r="G358" s="76"/>
    </row>
    <row r="359" spans="1:7" x14ac:dyDescent="0.25">
      <c r="A359" s="96" t="str">
        <f>IF(B359="","",+COUNTA(B$14:$B359))</f>
        <v/>
      </c>
      <c r="B359" s="97"/>
      <c r="C359" s="97"/>
      <c r="D359" s="97"/>
      <c r="E359" s="98"/>
      <c r="F359" s="99"/>
      <c r="G359" s="76"/>
    </row>
    <row r="360" spans="1:7" x14ac:dyDescent="0.25">
      <c r="A360" s="96" t="str">
        <f>IF(B360="","",+COUNTA(B$14:$B360))</f>
        <v/>
      </c>
      <c r="B360" s="97"/>
      <c r="C360" s="97"/>
      <c r="D360" s="97"/>
      <c r="E360" s="98"/>
      <c r="F360" s="99"/>
      <c r="G360" s="76"/>
    </row>
    <row r="361" spans="1:7" x14ac:dyDescent="0.25">
      <c r="A361" s="96" t="str">
        <f>IF(B361="","",+COUNTA(B$14:$B361))</f>
        <v/>
      </c>
      <c r="B361" s="97"/>
      <c r="C361" s="97"/>
      <c r="D361" s="97"/>
      <c r="E361" s="98"/>
      <c r="F361" s="99"/>
      <c r="G361" s="76"/>
    </row>
    <row r="362" spans="1:7" x14ac:dyDescent="0.25">
      <c r="A362" s="96" t="str">
        <f>IF(B362="","",+COUNTA(B$14:$B362))</f>
        <v/>
      </c>
      <c r="B362" s="97"/>
      <c r="C362" s="97"/>
      <c r="D362" s="97"/>
      <c r="E362" s="98"/>
      <c r="F362" s="99"/>
      <c r="G362" s="76"/>
    </row>
    <row r="363" spans="1:7" x14ac:dyDescent="0.25">
      <c r="A363" s="96" t="str">
        <f>IF(B363="","",+COUNTA(B$14:$B363))</f>
        <v/>
      </c>
      <c r="B363" s="97"/>
      <c r="C363" s="97"/>
      <c r="D363" s="97"/>
      <c r="E363" s="98"/>
      <c r="F363" s="99"/>
      <c r="G363" s="76"/>
    </row>
    <row r="364" spans="1:7" x14ac:dyDescent="0.25">
      <c r="A364" s="96" t="str">
        <f>IF(B364="","",+COUNTA(B$14:$B364))</f>
        <v/>
      </c>
      <c r="B364" s="97"/>
      <c r="C364" s="97"/>
      <c r="D364" s="97"/>
      <c r="E364" s="98"/>
      <c r="F364" s="99"/>
      <c r="G364" s="76"/>
    </row>
    <row r="365" spans="1:7" x14ac:dyDescent="0.25">
      <c r="A365" s="96" t="str">
        <f>IF(B365="","",+COUNTA(B$14:$B365))</f>
        <v/>
      </c>
      <c r="B365" s="97"/>
      <c r="C365" s="97"/>
      <c r="D365" s="97"/>
      <c r="E365" s="98"/>
      <c r="F365" s="99"/>
      <c r="G365" s="76"/>
    </row>
    <row r="366" spans="1:7" x14ac:dyDescent="0.25">
      <c r="A366" s="96" t="str">
        <f>IF(B366="","",+COUNTA(B$14:$B366))</f>
        <v/>
      </c>
      <c r="B366" s="97"/>
      <c r="C366" s="97"/>
      <c r="D366" s="97"/>
      <c r="E366" s="98"/>
      <c r="F366" s="99"/>
      <c r="G366" s="76"/>
    </row>
    <row r="367" spans="1:7" x14ac:dyDescent="0.25">
      <c r="A367" s="96" t="str">
        <f>IF(B367="","",+COUNTA(B$14:$B367))</f>
        <v/>
      </c>
      <c r="B367" s="97"/>
      <c r="C367" s="97"/>
      <c r="D367" s="97"/>
      <c r="E367" s="98"/>
      <c r="F367" s="99"/>
      <c r="G367" s="76"/>
    </row>
    <row r="368" spans="1:7" x14ac:dyDescent="0.25">
      <c r="A368" s="96" t="str">
        <f>IF(B368="","",+COUNTA(B$14:$B368))</f>
        <v/>
      </c>
      <c r="B368" s="97"/>
      <c r="C368" s="97"/>
      <c r="D368" s="97"/>
      <c r="E368" s="98"/>
      <c r="F368" s="99"/>
      <c r="G368" s="76"/>
    </row>
    <row r="369" spans="1:7" x14ac:dyDescent="0.25">
      <c r="A369" s="96" t="str">
        <f>IF(B369="","",+COUNTA(B$14:$B369))</f>
        <v/>
      </c>
      <c r="B369" s="97"/>
      <c r="C369" s="97"/>
      <c r="D369" s="97"/>
      <c r="E369" s="98"/>
      <c r="F369" s="99"/>
      <c r="G369" s="76"/>
    </row>
    <row r="370" spans="1:7" x14ac:dyDescent="0.25">
      <c r="A370" s="96" t="str">
        <f>IF(B370="","",+COUNTA(B$14:$B370))</f>
        <v/>
      </c>
      <c r="B370" s="97"/>
      <c r="C370" s="97"/>
      <c r="D370" s="97"/>
      <c r="E370" s="98"/>
      <c r="F370" s="99"/>
      <c r="G370" s="76"/>
    </row>
    <row r="371" spans="1:7" x14ac:dyDescent="0.25">
      <c r="A371" s="96" t="str">
        <f>IF(B371="","",+COUNTA(B$14:$B371))</f>
        <v/>
      </c>
      <c r="B371" s="97"/>
      <c r="C371" s="97"/>
      <c r="D371" s="97"/>
      <c r="E371" s="98"/>
      <c r="F371" s="99"/>
      <c r="G371" s="76"/>
    </row>
    <row r="372" spans="1:7" x14ac:dyDescent="0.25">
      <c r="A372" s="96" t="str">
        <f>IF(B372="","",+COUNTA(B$14:$B372))</f>
        <v/>
      </c>
      <c r="B372" s="97"/>
      <c r="C372" s="97"/>
      <c r="D372" s="97"/>
      <c r="E372" s="98"/>
      <c r="F372" s="99"/>
      <c r="G372" s="76"/>
    </row>
    <row r="373" spans="1:7" x14ac:dyDescent="0.25">
      <c r="A373" s="96" t="str">
        <f>IF(B373="","",+COUNTA(B$14:$B373))</f>
        <v/>
      </c>
      <c r="B373" s="97"/>
      <c r="C373" s="97"/>
      <c r="D373" s="97"/>
      <c r="E373" s="98"/>
      <c r="F373" s="99"/>
      <c r="G373" s="76"/>
    </row>
    <row r="374" spans="1:7" x14ac:dyDescent="0.25">
      <c r="A374" s="96" t="str">
        <f>IF(B374="","",+COUNTA(B$14:$B374))</f>
        <v/>
      </c>
      <c r="B374" s="97"/>
      <c r="C374" s="97"/>
      <c r="D374" s="97"/>
      <c r="E374" s="98"/>
      <c r="F374" s="99"/>
      <c r="G374" s="76"/>
    </row>
    <row r="375" spans="1:7" x14ac:dyDescent="0.25">
      <c r="A375" s="96" t="str">
        <f>IF(B375="","",+COUNTA(B$14:$B375))</f>
        <v/>
      </c>
      <c r="B375" s="97"/>
      <c r="C375" s="97"/>
      <c r="D375" s="97"/>
      <c r="E375" s="98"/>
      <c r="F375" s="99"/>
      <c r="G375" s="76"/>
    </row>
    <row r="376" spans="1:7" x14ac:dyDescent="0.25">
      <c r="A376" s="96" t="str">
        <f>IF(B376="","",+COUNTA(B$14:$B376))</f>
        <v/>
      </c>
      <c r="B376" s="97"/>
      <c r="C376" s="97"/>
      <c r="D376" s="97"/>
      <c r="E376" s="98"/>
      <c r="F376" s="99"/>
      <c r="G376" s="76"/>
    </row>
    <row r="377" spans="1:7" x14ac:dyDescent="0.25">
      <c r="A377" s="96" t="str">
        <f>IF(B377="","",+COUNTA(B$14:$B377))</f>
        <v/>
      </c>
      <c r="B377" s="97"/>
      <c r="C377" s="97"/>
      <c r="D377" s="97"/>
      <c r="E377" s="98"/>
      <c r="F377" s="99"/>
      <c r="G377" s="76"/>
    </row>
    <row r="378" spans="1:7" x14ac:dyDescent="0.25">
      <c r="A378" s="96" t="str">
        <f>IF(B378="","",+COUNTA(B$14:$B378))</f>
        <v/>
      </c>
      <c r="B378" s="97"/>
      <c r="C378" s="97"/>
      <c r="D378" s="97"/>
      <c r="E378" s="98"/>
      <c r="F378" s="99"/>
      <c r="G378" s="76"/>
    </row>
    <row r="379" spans="1:7" x14ac:dyDescent="0.25">
      <c r="A379" s="96" t="str">
        <f>IF(B379="","",+COUNTA(B$14:$B379))</f>
        <v/>
      </c>
      <c r="B379" s="97"/>
      <c r="C379" s="97"/>
      <c r="D379" s="97"/>
      <c r="E379" s="98"/>
      <c r="F379" s="99"/>
      <c r="G379" s="76"/>
    </row>
    <row r="380" spans="1:7" x14ac:dyDescent="0.25">
      <c r="A380" s="96" t="str">
        <f>IF(B380="","",+COUNTA(B$14:$B380))</f>
        <v/>
      </c>
      <c r="B380" s="97"/>
      <c r="C380" s="97"/>
      <c r="D380" s="97"/>
      <c r="E380" s="98"/>
      <c r="F380" s="99"/>
      <c r="G380" s="76"/>
    </row>
    <row r="381" spans="1:7" x14ac:dyDescent="0.25">
      <c r="A381" s="96" t="str">
        <f>IF(B381="","",+COUNTA(B$14:$B381))</f>
        <v/>
      </c>
      <c r="B381" s="97"/>
      <c r="C381" s="97"/>
      <c r="D381" s="97"/>
      <c r="E381" s="98"/>
      <c r="F381" s="99"/>
      <c r="G381" s="76"/>
    </row>
    <row r="382" spans="1:7" x14ac:dyDescent="0.25">
      <c r="A382" s="96" t="str">
        <f>IF(B382="","",+COUNTA(B$14:$B382))</f>
        <v/>
      </c>
      <c r="B382" s="97"/>
      <c r="C382" s="97"/>
      <c r="D382" s="97"/>
      <c r="E382" s="98"/>
      <c r="F382" s="99"/>
      <c r="G382" s="76"/>
    </row>
    <row r="383" spans="1:7" x14ac:dyDescent="0.25">
      <c r="A383" s="96" t="str">
        <f>IF(B383="","",+COUNTA(B$14:$B383))</f>
        <v/>
      </c>
      <c r="B383" s="97"/>
      <c r="C383" s="97"/>
      <c r="D383" s="97"/>
      <c r="E383" s="98"/>
      <c r="F383" s="99"/>
      <c r="G383" s="76"/>
    </row>
    <row r="384" spans="1:7" x14ac:dyDescent="0.25">
      <c r="A384" s="96" t="str">
        <f>IF(B384="","",+COUNTA(B$14:$B384))</f>
        <v/>
      </c>
      <c r="B384" s="97"/>
      <c r="C384" s="97"/>
      <c r="D384" s="97"/>
      <c r="E384" s="98"/>
      <c r="F384" s="99"/>
      <c r="G384" s="76"/>
    </row>
    <row r="385" spans="1:7" x14ac:dyDescent="0.25">
      <c r="A385" s="96" t="str">
        <f>IF(B385="","",+COUNTA(B$14:$B385))</f>
        <v/>
      </c>
      <c r="B385" s="97"/>
      <c r="C385" s="97"/>
      <c r="D385" s="97"/>
      <c r="E385" s="98"/>
      <c r="F385" s="99"/>
      <c r="G385" s="76"/>
    </row>
    <row r="386" spans="1:7" x14ac:dyDescent="0.25">
      <c r="A386" s="96" t="str">
        <f>IF(B386="","",+COUNTA(B$14:$B386))</f>
        <v/>
      </c>
      <c r="B386" s="97"/>
      <c r="C386" s="97"/>
      <c r="D386" s="97"/>
      <c r="E386" s="98"/>
      <c r="F386" s="99"/>
      <c r="G386" s="76"/>
    </row>
    <row r="387" spans="1:7" x14ac:dyDescent="0.25">
      <c r="A387" s="96" t="str">
        <f>IF(B387="","",+COUNTA(B$14:$B387))</f>
        <v/>
      </c>
      <c r="B387" s="97"/>
      <c r="C387" s="97"/>
      <c r="D387" s="97"/>
      <c r="E387" s="98"/>
      <c r="F387" s="99"/>
      <c r="G387" s="76"/>
    </row>
    <row r="388" spans="1:7" x14ac:dyDescent="0.25">
      <c r="A388" s="96" t="str">
        <f>IF(B388="","",+COUNTA(B$14:$B388))</f>
        <v/>
      </c>
      <c r="B388" s="97"/>
      <c r="C388" s="97"/>
      <c r="D388" s="97"/>
      <c r="E388" s="98"/>
      <c r="F388" s="99"/>
      <c r="G388" s="76"/>
    </row>
    <row r="389" spans="1:7" x14ac:dyDescent="0.25">
      <c r="A389" s="96" t="str">
        <f>IF(B389="","",+COUNTA(B$14:$B389))</f>
        <v/>
      </c>
      <c r="B389" s="97"/>
      <c r="C389" s="97"/>
      <c r="D389" s="97"/>
      <c r="E389" s="98"/>
      <c r="F389" s="99"/>
      <c r="G389" s="76"/>
    </row>
    <row r="390" spans="1:7" x14ac:dyDescent="0.25">
      <c r="A390" s="96" t="str">
        <f>IF(B390="","",+COUNTA(B$14:$B390))</f>
        <v/>
      </c>
      <c r="B390" s="97"/>
      <c r="C390" s="97"/>
      <c r="D390" s="97"/>
      <c r="E390" s="98"/>
      <c r="F390" s="99"/>
      <c r="G390" s="76"/>
    </row>
    <row r="391" spans="1:7" x14ac:dyDescent="0.25">
      <c r="A391" s="96" t="str">
        <f>IF(B391="","",+COUNTA(B$14:$B391))</f>
        <v/>
      </c>
      <c r="B391" s="97"/>
      <c r="C391" s="97"/>
      <c r="D391" s="97"/>
      <c r="E391" s="98"/>
      <c r="F391" s="99"/>
      <c r="G391" s="76"/>
    </row>
    <row r="392" spans="1:7" x14ac:dyDescent="0.25">
      <c r="A392" s="96" t="str">
        <f>IF(B392="","",+COUNTA(B$14:$B392))</f>
        <v/>
      </c>
      <c r="B392" s="97"/>
      <c r="C392" s="97"/>
      <c r="D392" s="97"/>
      <c r="E392" s="98"/>
      <c r="F392" s="99"/>
      <c r="G392" s="76"/>
    </row>
    <row r="393" spans="1:7" x14ac:dyDescent="0.25">
      <c r="A393" s="96" t="str">
        <f>IF(B393="","",+COUNTA(B$14:$B393))</f>
        <v/>
      </c>
      <c r="B393" s="97"/>
      <c r="C393" s="97"/>
      <c r="D393" s="97"/>
      <c r="E393" s="98"/>
      <c r="F393" s="99"/>
      <c r="G393" s="76"/>
    </row>
    <row r="394" spans="1:7" x14ac:dyDescent="0.25">
      <c r="A394" s="96" t="str">
        <f>IF(B394="","",+COUNTA(B$14:$B394))</f>
        <v/>
      </c>
      <c r="B394" s="97"/>
      <c r="C394" s="97"/>
      <c r="D394" s="97"/>
      <c r="E394" s="98"/>
      <c r="F394" s="99"/>
      <c r="G394" s="76"/>
    </row>
    <row r="395" spans="1:7" x14ac:dyDescent="0.25">
      <c r="A395" s="96" t="str">
        <f>IF(B395="","",+COUNTA(B$14:$B395))</f>
        <v/>
      </c>
      <c r="B395" s="97"/>
      <c r="C395" s="97"/>
      <c r="D395" s="97"/>
      <c r="E395" s="98"/>
      <c r="F395" s="99"/>
      <c r="G395" s="76"/>
    </row>
    <row r="396" spans="1:7" x14ac:dyDescent="0.25">
      <c r="A396" s="96" t="str">
        <f>IF(B396="","",+COUNTA(B$14:$B396))</f>
        <v/>
      </c>
      <c r="B396" s="97"/>
      <c r="C396" s="97"/>
      <c r="D396" s="97"/>
      <c r="E396" s="98"/>
      <c r="F396" s="99"/>
      <c r="G396" s="76"/>
    </row>
    <row r="397" spans="1:7" x14ac:dyDescent="0.25">
      <c r="A397" s="96" t="str">
        <f>IF(B397="","",+COUNTA(B$14:$B397))</f>
        <v/>
      </c>
      <c r="B397" s="97"/>
      <c r="C397" s="97"/>
      <c r="D397" s="97"/>
      <c r="E397" s="98"/>
      <c r="F397" s="99"/>
      <c r="G397" s="76"/>
    </row>
    <row r="398" spans="1:7" x14ac:dyDescent="0.25">
      <c r="A398" s="96" t="str">
        <f>IF(B398="","",+COUNTA(B$14:$B398))</f>
        <v/>
      </c>
      <c r="B398" s="97"/>
      <c r="C398" s="97"/>
      <c r="D398" s="97"/>
      <c r="E398" s="98"/>
      <c r="F398" s="99"/>
      <c r="G398" s="76"/>
    </row>
    <row r="399" spans="1:7" x14ac:dyDescent="0.25">
      <c r="A399" s="96" t="str">
        <f>IF(B399="","",+COUNTA(B$14:$B399))</f>
        <v/>
      </c>
      <c r="B399" s="97"/>
      <c r="C399" s="97"/>
      <c r="D399" s="97"/>
      <c r="E399" s="98"/>
      <c r="F399" s="99"/>
      <c r="G399" s="76"/>
    </row>
    <row r="400" spans="1:7" x14ac:dyDescent="0.25">
      <c r="A400" s="96" t="str">
        <f>IF(B400="","",+COUNTA(B$14:$B400))</f>
        <v/>
      </c>
      <c r="B400" s="97"/>
      <c r="C400" s="97"/>
      <c r="D400" s="97"/>
      <c r="E400" s="98"/>
      <c r="F400" s="99"/>
      <c r="G400" s="76"/>
    </row>
    <row r="401" spans="1:7" x14ac:dyDescent="0.25">
      <c r="A401" s="96" t="str">
        <f>IF(B401="","",+COUNTA(B$14:$B401))</f>
        <v/>
      </c>
      <c r="B401" s="97"/>
      <c r="C401" s="97"/>
      <c r="D401" s="97"/>
      <c r="E401" s="98"/>
      <c r="F401" s="99"/>
      <c r="G401" s="76"/>
    </row>
    <row r="402" spans="1:7" x14ac:dyDescent="0.25">
      <c r="A402" s="96" t="str">
        <f>IF(B402="","",+COUNTA(B$14:$B402))</f>
        <v/>
      </c>
      <c r="B402" s="97"/>
      <c r="C402" s="97"/>
      <c r="D402" s="97"/>
      <c r="E402" s="98"/>
      <c r="F402" s="99"/>
      <c r="G402" s="76"/>
    </row>
    <row r="403" spans="1:7" x14ac:dyDescent="0.25">
      <c r="A403" s="96" t="str">
        <f>IF(B403="","",+COUNTA(B$14:$B403))</f>
        <v/>
      </c>
      <c r="B403" s="97"/>
      <c r="C403" s="97"/>
      <c r="D403" s="97"/>
      <c r="E403" s="98"/>
      <c r="F403" s="99"/>
      <c r="G403" s="76"/>
    </row>
    <row r="404" spans="1:7" x14ac:dyDescent="0.25">
      <c r="A404" s="96" t="str">
        <f>IF(B404="","",+COUNTA(B$14:$B404))</f>
        <v/>
      </c>
      <c r="B404" s="97"/>
      <c r="C404" s="97"/>
      <c r="D404" s="97"/>
      <c r="E404" s="98"/>
      <c r="F404" s="99"/>
      <c r="G404" s="76"/>
    </row>
    <row r="405" spans="1:7" x14ac:dyDescent="0.25">
      <c r="A405" s="96" t="str">
        <f>IF(B405="","",+COUNTA(B$14:$B405))</f>
        <v/>
      </c>
      <c r="B405" s="97"/>
      <c r="C405" s="97"/>
      <c r="D405" s="97"/>
      <c r="E405" s="98"/>
      <c r="F405" s="99"/>
      <c r="G405" s="76"/>
    </row>
    <row r="406" spans="1:7" x14ac:dyDescent="0.25">
      <c r="A406" s="96" t="str">
        <f>IF(B406="","",+COUNTA(B$14:$B406))</f>
        <v/>
      </c>
      <c r="B406" s="97"/>
      <c r="C406" s="97"/>
      <c r="D406" s="97"/>
      <c r="E406" s="98"/>
      <c r="F406" s="99"/>
      <c r="G406" s="76"/>
    </row>
    <row r="407" spans="1:7" x14ac:dyDescent="0.25">
      <c r="A407" s="96" t="str">
        <f>IF(B407="","",+COUNTA(B$14:$B407))</f>
        <v/>
      </c>
      <c r="B407" s="97"/>
      <c r="C407" s="97"/>
      <c r="D407" s="97"/>
      <c r="E407" s="98"/>
      <c r="F407" s="99"/>
      <c r="G407" s="76"/>
    </row>
    <row r="408" spans="1:7" x14ac:dyDescent="0.25">
      <c r="A408" s="96" t="str">
        <f>IF(B408="","",+COUNTA(B$14:$B408))</f>
        <v/>
      </c>
      <c r="B408" s="97"/>
      <c r="C408" s="97"/>
      <c r="D408" s="97"/>
      <c r="E408" s="98"/>
      <c r="F408" s="99"/>
      <c r="G408" s="76"/>
    </row>
    <row r="409" spans="1:7" x14ac:dyDescent="0.25">
      <c r="A409" s="96" t="str">
        <f>IF(B409="","",+COUNTA(B$14:$B409))</f>
        <v/>
      </c>
      <c r="B409" s="97"/>
      <c r="C409" s="97"/>
      <c r="D409" s="97"/>
      <c r="E409" s="98"/>
      <c r="F409" s="99"/>
      <c r="G409" s="76"/>
    </row>
    <row r="410" spans="1:7" x14ac:dyDescent="0.25">
      <c r="A410" s="96" t="str">
        <f>IF(B410="","",+COUNTA(B$14:$B410))</f>
        <v/>
      </c>
      <c r="B410" s="97"/>
      <c r="C410" s="97"/>
      <c r="D410" s="97"/>
      <c r="E410" s="98"/>
      <c r="F410" s="99"/>
      <c r="G410" s="76"/>
    </row>
    <row r="411" spans="1:7" x14ac:dyDescent="0.25">
      <c r="A411" s="96" t="str">
        <f>IF(B411="","",+COUNTA(B$14:$B411))</f>
        <v/>
      </c>
      <c r="B411" s="97"/>
      <c r="C411" s="97"/>
      <c r="D411" s="97"/>
      <c r="E411" s="98"/>
      <c r="F411" s="99"/>
      <c r="G411" s="76"/>
    </row>
    <row r="412" spans="1:7" x14ac:dyDescent="0.25">
      <c r="A412" s="96" t="str">
        <f>IF(B412="","",+COUNTA(B$14:$B412))</f>
        <v/>
      </c>
      <c r="B412" s="97"/>
      <c r="C412" s="97"/>
      <c r="D412" s="97"/>
      <c r="E412" s="98"/>
      <c r="F412" s="99"/>
      <c r="G412" s="76"/>
    </row>
    <row r="413" spans="1:7" x14ac:dyDescent="0.25">
      <c r="A413" s="96" t="str">
        <f>IF(B413="","",+COUNTA(B$14:$B413))</f>
        <v/>
      </c>
      <c r="B413" s="97"/>
      <c r="C413" s="97"/>
      <c r="D413" s="97"/>
      <c r="E413" s="98"/>
      <c r="F413" s="99"/>
      <c r="G413" s="76"/>
    </row>
    <row r="414" spans="1:7" x14ac:dyDescent="0.25">
      <c r="A414" s="96" t="str">
        <f>IF(B414="","",+COUNTA(B$14:$B414))</f>
        <v/>
      </c>
      <c r="B414" s="97"/>
      <c r="C414" s="97"/>
      <c r="D414" s="97"/>
      <c r="E414" s="98"/>
      <c r="F414" s="99"/>
      <c r="G414" s="76"/>
    </row>
    <row r="415" spans="1:7" x14ac:dyDescent="0.25">
      <c r="A415" s="96" t="str">
        <f>IF(B415="","",+COUNTA(B$14:$B415))</f>
        <v/>
      </c>
      <c r="B415" s="97"/>
      <c r="C415" s="97"/>
      <c r="D415" s="97"/>
      <c r="E415" s="98"/>
      <c r="F415" s="99"/>
      <c r="G415" s="76"/>
    </row>
    <row r="416" spans="1:7" x14ac:dyDescent="0.25">
      <c r="A416" s="96" t="str">
        <f>IF(B416="","",+COUNTA(B$14:$B416))</f>
        <v/>
      </c>
      <c r="B416" s="97"/>
      <c r="C416" s="97"/>
      <c r="D416" s="97"/>
      <c r="E416" s="98"/>
      <c r="F416" s="99"/>
      <c r="G416" s="76"/>
    </row>
    <row r="417" spans="1:7" x14ac:dyDescent="0.25">
      <c r="A417" s="96" t="str">
        <f>IF(B417="","",+COUNTA(B$14:$B417))</f>
        <v/>
      </c>
      <c r="B417" s="97"/>
      <c r="C417" s="97"/>
      <c r="D417" s="97"/>
      <c r="E417" s="98"/>
      <c r="F417" s="99"/>
      <c r="G417" s="76"/>
    </row>
    <row r="418" spans="1:7" x14ac:dyDescent="0.25">
      <c r="A418" s="96" t="str">
        <f>IF(B418="","",+COUNTA(B$14:$B418))</f>
        <v/>
      </c>
      <c r="B418" s="97"/>
      <c r="C418" s="97"/>
      <c r="D418" s="97"/>
      <c r="E418" s="98"/>
      <c r="F418" s="99"/>
      <c r="G418" s="76"/>
    </row>
    <row r="419" spans="1:7" x14ac:dyDescent="0.25">
      <c r="A419" s="96" t="str">
        <f>IF(B419="","",+COUNTA(B$14:$B419))</f>
        <v/>
      </c>
      <c r="B419" s="97"/>
      <c r="C419" s="97"/>
      <c r="D419" s="97"/>
      <c r="E419" s="98"/>
      <c r="F419" s="99"/>
      <c r="G419" s="76"/>
    </row>
    <row r="420" spans="1:7" x14ac:dyDescent="0.25">
      <c r="A420" s="96" t="str">
        <f>IF(B420="","",+COUNTA(B$14:$B420))</f>
        <v/>
      </c>
      <c r="B420" s="97"/>
      <c r="C420" s="97"/>
      <c r="D420" s="97"/>
      <c r="E420" s="98"/>
      <c r="F420" s="99"/>
      <c r="G420" s="76"/>
    </row>
    <row r="421" spans="1:7" x14ac:dyDescent="0.25">
      <c r="A421" s="96" t="str">
        <f>IF(B421="","",+COUNTA(B$14:$B421))</f>
        <v/>
      </c>
      <c r="B421" s="97"/>
      <c r="C421" s="97"/>
      <c r="D421" s="97"/>
      <c r="E421" s="98"/>
      <c r="F421" s="99"/>
      <c r="G421" s="76"/>
    </row>
    <row r="422" spans="1:7" x14ac:dyDescent="0.25">
      <c r="A422" s="96" t="str">
        <f>IF(B422="","",+COUNTA(B$14:$B422))</f>
        <v/>
      </c>
      <c r="B422" s="97"/>
      <c r="C422" s="97"/>
      <c r="D422" s="97"/>
      <c r="E422" s="98"/>
      <c r="F422" s="99"/>
      <c r="G422" s="76"/>
    </row>
    <row r="423" spans="1:7" x14ac:dyDescent="0.25">
      <c r="A423" s="96" t="str">
        <f>IF(B423="","",+COUNTA(B$14:$B423))</f>
        <v/>
      </c>
      <c r="B423" s="97"/>
      <c r="C423" s="97"/>
      <c r="D423" s="97"/>
      <c r="E423" s="98"/>
      <c r="F423" s="99"/>
      <c r="G423" s="76"/>
    </row>
    <row r="424" spans="1:7" x14ac:dyDescent="0.25">
      <c r="A424" s="96" t="str">
        <f>IF(B424="","",+COUNTA(B$14:$B424))</f>
        <v/>
      </c>
      <c r="B424" s="97"/>
      <c r="C424" s="97"/>
      <c r="D424" s="97"/>
      <c r="E424" s="98"/>
      <c r="F424" s="99"/>
      <c r="G424" s="76"/>
    </row>
    <row r="425" spans="1:7" x14ac:dyDescent="0.25">
      <c r="A425" s="96" t="str">
        <f>IF(B425="","",+COUNTA(B$14:$B425))</f>
        <v/>
      </c>
      <c r="B425" s="97"/>
      <c r="C425" s="97"/>
      <c r="D425" s="97"/>
      <c r="E425" s="98"/>
      <c r="F425" s="99"/>
      <c r="G425" s="76"/>
    </row>
    <row r="426" spans="1:7" x14ac:dyDescent="0.25">
      <c r="A426" s="96" t="str">
        <f>IF(B426="","",+COUNTA(B$14:$B426))</f>
        <v/>
      </c>
      <c r="B426" s="97"/>
      <c r="C426" s="97"/>
      <c r="D426" s="97"/>
      <c r="E426" s="98"/>
      <c r="F426" s="99"/>
      <c r="G426" s="76"/>
    </row>
    <row r="427" spans="1:7" x14ac:dyDescent="0.25">
      <c r="A427" s="96" t="str">
        <f>IF(B427="","",+COUNTA(B$14:$B427))</f>
        <v/>
      </c>
      <c r="B427" s="97"/>
      <c r="C427" s="97"/>
      <c r="D427" s="97"/>
      <c r="E427" s="98"/>
      <c r="F427" s="99"/>
      <c r="G427" s="76"/>
    </row>
    <row r="428" spans="1:7" x14ac:dyDescent="0.25">
      <c r="A428" s="96" t="str">
        <f>IF(B428="","",+COUNTA(B$14:$B428))</f>
        <v/>
      </c>
      <c r="B428" s="97"/>
      <c r="C428" s="97"/>
      <c r="D428" s="97"/>
      <c r="E428" s="98"/>
      <c r="F428" s="99"/>
      <c r="G428" s="76"/>
    </row>
    <row r="429" spans="1:7" x14ac:dyDescent="0.25">
      <c r="A429" s="96" t="str">
        <f>IF(B429="","",+COUNTA(B$14:$B429))</f>
        <v/>
      </c>
      <c r="B429" s="97"/>
      <c r="C429" s="97"/>
      <c r="D429" s="97"/>
      <c r="E429" s="98"/>
      <c r="F429" s="99"/>
      <c r="G429" s="76"/>
    </row>
    <row r="430" spans="1:7" x14ac:dyDescent="0.25">
      <c r="A430" s="96" t="str">
        <f>IF(B430="","",+COUNTA(B$14:$B430))</f>
        <v/>
      </c>
      <c r="B430" s="97"/>
      <c r="C430" s="97"/>
      <c r="D430" s="97"/>
      <c r="E430" s="98"/>
      <c r="F430" s="99"/>
      <c r="G430" s="76"/>
    </row>
    <row r="431" spans="1:7" x14ac:dyDescent="0.25">
      <c r="A431" s="96" t="str">
        <f>IF(B431="","",+COUNTA(B$14:$B431))</f>
        <v/>
      </c>
      <c r="B431" s="97"/>
      <c r="C431" s="97"/>
      <c r="D431" s="97"/>
      <c r="E431" s="98"/>
      <c r="F431" s="99"/>
      <c r="G431" s="76"/>
    </row>
    <row r="432" spans="1:7" x14ac:dyDescent="0.25">
      <c r="A432" s="96" t="str">
        <f>IF(B432="","",+COUNTA(B$14:$B432))</f>
        <v/>
      </c>
      <c r="B432" s="97"/>
      <c r="C432" s="97"/>
      <c r="D432" s="97"/>
      <c r="E432" s="98"/>
      <c r="F432" s="99"/>
      <c r="G432" s="76"/>
    </row>
    <row r="433" spans="1:7" x14ac:dyDescent="0.25">
      <c r="A433" s="96" t="str">
        <f>IF(B433="","",+COUNTA(B$14:$B433))</f>
        <v/>
      </c>
      <c r="B433" s="97"/>
      <c r="C433" s="97"/>
      <c r="D433" s="97"/>
      <c r="E433" s="98"/>
      <c r="F433" s="99"/>
      <c r="G433" s="76"/>
    </row>
    <row r="434" spans="1:7" x14ac:dyDescent="0.25">
      <c r="A434" s="96" t="str">
        <f>IF(B434="","",+COUNTA(B$14:$B434))</f>
        <v/>
      </c>
      <c r="B434" s="97"/>
      <c r="C434" s="97"/>
      <c r="D434" s="97"/>
      <c r="E434" s="98"/>
      <c r="F434" s="99"/>
      <c r="G434" s="76"/>
    </row>
    <row r="435" spans="1:7" x14ac:dyDescent="0.25">
      <c r="A435" s="96" t="str">
        <f>IF(B435="","",+COUNTA(B$14:$B435))</f>
        <v/>
      </c>
      <c r="B435" s="97"/>
      <c r="C435" s="97"/>
      <c r="D435" s="97"/>
      <c r="E435" s="98"/>
      <c r="F435" s="99"/>
      <c r="G435" s="76"/>
    </row>
    <row r="436" spans="1:7" x14ac:dyDescent="0.25">
      <c r="A436" s="96" t="str">
        <f>IF(B436="","",+COUNTA(B$14:$B436))</f>
        <v/>
      </c>
      <c r="B436" s="97"/>
      <c r="C436" s="97"/>
      <c r="D436" s="97"/>
      <c r="E436" s="98"/>
      <c r="F436" s="99"/>
      <c r="G436" s="76"/>
    </row>
    <row r="437" spans="1:7" x14ac:dyDescent="0.25">
      <c r="A437" s="96" t="str">
        <f>IF(B437="","",+COUNTA(B$14:$B437))</f>
        <v/>
      </c>
      <c r="B437" s="97"/>
      <c r="C437" s="97"/>
      <c r="D437" s="97"/>
      <c r="E437" s="98"/>
      <c r="F437" s="99"/>
      <c r="G437" s="76"/>
    </row>
    <row r="438" spans="1:7" x14ac:dyDescent="0.25">
      <c r="A438" s="96" t="str">
        <f>IF(B438="","",+COUNTA(B$14:$B438))</f>
        <v/>
      </c>
      <c r="B438" s="97"/>
      <c r="C438" s="97"/>
      <c r="D438" s="97"/>
      <c r="E438" s="98"/>
      <c r="F438" s="99"/>
      <c r="G438" s="76"/>
    </row>
    <row r="439" spans="1:7" x14ac:dyDescent="0.25">
      <c r="A439" s="96" t="str">
        <f>IF(B439="","",+COUNTA(B$14:$B439))</f>
        <v/>
      </c>
      <c r="B439" s="97"/>
      <c r="C439" s="97"/>
      <c r="D439" s="97"/>
      <c r="E439" s="98"/>
      <c r="F439" s="99"/>
      <c r="G439" s="76"/>
    </row>
    <row r="440" spans="1:7" x14ac:dyDescent="0.25">
      <c r="A440" s="96" t="str">
        <f>IF(B440="","",+COUNTA(B$14:$B440))</f>
        <v/>
      </c>
      <c r="B440" s="97"/>
      <c r="C440" s="97"/>
      <c r="D440" s="97"/>
      <c r="E440" s="98"/>
      <c r="F440" s="99"/>
      <c r="G440" s="76"/>
    </row>
    <row r="441" spans="1:7" x14ac:dyDescent="0.25">
      <c r="A441" s="96" t="str">
        <f>IF(B441="","",+COUNTA(B$14:$B441))</f>
        <v/>
      </c>
      <c r="B441" s="97"/>
      <c r="C441" s="97"/>
      <c r="D441" s="97"/>
      <c r="E441" s="98"/>
      <c r="F441" s="99"/>
      <c r="G441" s="76"/>
    </row>
    <row r="442" spans="1:7" x14ac:dyDescent="0.25">
      <c r="A442" s="96" t="str">
        <f>IF(B442="","",+COUNTA(B$14:$B442))</f>
        <v/>
      </c>
      <c r="B442" s="97"/>
      <c r="C442" s="97"/>
      <c r="D442" s="97"/>
      <c r="E442" s="98"/>
      <c r="F442" s="99"/>
      <c r="G442" s="76"/>
    </row>
    <row r="443" spans="1:7" x14ac:dyDescent="0.25">
      <c r="A443" s="96" t="str">
        <f>IF(B443="","",+COUNTA(B$14:$B443))</f>
        <v/>
      </c>
      <c r="B443" s="97"/>
      <c r="C443" s="97"/>
      <c r="D443" s="97"/>
      <c r="E443" s="98"/>
      <c r="F443" s="99"/>
      <c r="G443" s="76"/>
    </row>
    <row r="444" spans="1:7" x14ac:dyDescent="0.25">
      <c r="A444" s="96" t="str">
        <f>IF(B444="","",+COUNTA(B$14:$B444))</f>
        <v/>
      </c>
      <c r="B444" s="97"/>
      <c r="C444" s="97"/>
      <c r="D444" s="97"/>
      <c r="E444" s="98"/>
      <c r="F444" s="99"/>
      <c r="G444" s="76"/>
    </row>
    <row r="445" spans="1:7" x14ac:dyDescent="0.25">
      <c r="A445" s="96" t="str">
        <f>IF(B445="","",+COUNTA(B$14:$B445))</f>
        <v/>
      </c>
      <c r="B445" s="97"/>
      <c r="C445" s="97"/>
      <c r="D445" s="97"/>
      <c r="E445" s="98"/>
      <c r="F445" s="99"/>
      <c r="G445" s="76"/>
    </row>
    <row r="446" spans="1:7" x14ac:dyDescent="0.25">
      <c r="A446" s="96" t="str">
        <f>IF(B446="","",+COUNTA(B$14:$B446))</f>
        <v/>
      </c>
      <c r="B446" s="97"/>
      <c r="C446" s="97"/>
      <c r="D446" s="97"/>
      <c r="E446" s="98"/>
      <c r="F446" s="99"/>
      <c r="G446" s="76"/>
    </row>
    <row r="447" spans="1:7" x14ac:dyDescent="0.25">
      <c r="A447" s="96" t="str">
        <f>IF(B447="","",+COUNTA(B$14:$B447))</f>
        <v/>
      </c>
      <c r="B447" s="97"/>
      <c r="C447" s="97"/>
      <c r="D447" s="97"/>
      <c r="E447" s="98"/>
      <c r="F447" s="99"/>
      <c r="G447" s="76"/>
    </row>
    <row r="448" spans="1:7" x14ac:dyDescent="0.25">
      <c r="A448" s="96" t="str">
        <f>IF(B448="","",+COUNTA(B$14:$B448))</f>
        <v/>
      </c>
      <c r="B448" s="97"/>
      <c r="C448" s="97"/>
      <c r="D448" s="97"/>
      <c r="E448" s="98"/>
      <c r="F448" s="99"/>
      <c r="G448" s="76"/>
    </row>
    <row r="449" spans="1:7" x14ac:dyDescent="0.25">
      <c r="A449" s="96" t="str">
        <f>IF(B449="","",+COUNTA(B$14:$B449))</f>
        <v/>
      </c>
      <c r="B449" s="97"/>
      <c r="C449" s="97"/>
      <c r="D449" s="97"/>
      <c r="E449" s="98"/>
      <c r="F449" s="99"/>
      <c r="G449" s="76"/>
    </row>
    <row r="450" spans="1:7" x14ac:dyDescent="0.25">
      <c r="A450" s="96" t="str">
        <f>IF(B450="","",+COUNTA(B$14:$B450))</f>
        <v/>
      </c>
      <c r="B450" s="97"/>
      <c r="C450" s="97"/>
      <c r="D450" s="97"/>
      <c r="E450" s="98"/>
      <c r="F450" s="99"/>
      <c r="G450" s="76"/>
    </row>
    <row r="451" spans="1:7" x14ac:dyDescent="0.25">
      <c r="A451" s="96" t="str">
        <f>IF(B451="","",+COUNTA(B$14:$B451))</f>
        <v/>
      </c>
      <c r="B451" s="97"/>
      <c r="C451" s="97"/>
      <c r="D451" s="97"/>
      <c r="E451" s="98"/>
      <c r="F451" s="99"/>
      <c r="G451" s="76"/>
    </row>
    <row r="452" spans="1:7" x14ac:dyDescent="0.25">
      <c r="A452" s="96" t="str">
        <f>IF(B452="","",+COUNTA(B$14:$B452))</f>
        <v/>
      </c>
      <c r="B452" s="97"/>
      <c r="C452" s="97"/>
      <c r="D452" s="97"/>
      <c r="E452" s="98"/>
      <c r="F452" s="99"/>
      <c r="G452" s="76"/>
    </row>
    <row r="453" spans="1:7" x14ac:dyDescent="0.25">
      <c r="A453" s="96" t="str">
        <f>IF(B453="","",+COUNTA(B$14:$B453))</f>
        <v/>
      </c>
      <c r="B453" s="97"/>
      <c r="C453" s="97"/>
      <c r="D453" s="97"/>
      <c r="E453" s="98"/>
      <c r="F453" s="99"/>
      <c r="G453" s="76"/>
    </row>
    <row r="454" spans="1:7" x14ac:dyDescent="0.25">
      <c r="A454" s="96" t="str">
        <f>IF(B454="","",+COUNTA(B$14:$B454))</f>
        <v/>
      </c>
      <c r="B454" s="97"/>
      <c r="C454" s="97"/>
      <c r="D454" s="97"/>
      <c r="E454" s="98"/>
      <c r="F454" s="99"/>
      <c r="G454" s="76"/>
    </row>
    <row r="455" spans="1:7" x14ac:dyDescent="0.25">
      <c r="A455" s="96" t="str">
        <f>IF(B455="","",+COUNTA(B$14:$B455))</f>
        <v/>
      </c>
      <c r="B455" s="97"/>
      <c r="C455" s="97"/>
      <c r="D455" s="97"/>
      <c r="E455" s="98"/>
      <c r="F455" s="99"/>
      <c r="G455" s="76"/>
    </row>
    <row r="456" spans="1:7" x14ac:dyDescent="0.25">
      <c r="A456" s="96" t="str">
        <f>IF(B456="","",+COUNTA(B$14:$B456))</f>
        <v/>
      </c>
      <c r="B456" s="97"/>
      <c r="C456" s="97"/>
      <c r="D456" s="97"/>
      <c r="E456" s="98"/>
      <c r="F456" s="99"/>
      <c r="G456" s="76"/>
    </row>
    <row r="457" spans="1:7" x14ac:dyDescent="0.25">
      <c r="A457" s="96" t="str">
        <f>IF(B457="","",+COUNTA(B$14:$B457))</f>
        <v/>
      </c>
      <c r="B457" s="97"/>
      <c r="C457" s="97"/>
      <c r="D457" s="97"/>
      <c r="E457" s="98"/>
      <c r="F457" s="99"/>
      <c r="G457" s="76"/>
    </row>
    <row r="458" spans="1:7" x14ac:dyDescent="0.25">
      <c r="A458" s="96" t="str">
        <f>IF(B458="","",+COUNTA(B$14:$B458))</f>
        <v/>
      </c>
      <c r="B458" s="97"/>
      <c r="C458" s="97"/>
      <c r="D458" s="97"/>
      <c r="E458" s="98"/>
      <c r="F458" s="99"/>
      <c r="G458" s="76"/>
    </row>
    <row r="459" spans="1:7" x14ac:dyDescent="0.25">
      <c r="A459" s="96" t="str">
        <f>IF(B459="","",+COUNTA(B$14:$B459))</f>
        <v/>
      </c>
      <c r="B459" s="97"/>
      <c r="C459" s="97"/>
      <c r="D459" s="97"/>
      <c r="E459" s="98"/>
      <c r="F459" s="99"/>
      <c r="G459" s="76"/>
    </row>
    <row r="460" spans="1:7" x14ac:dyDescent="0.25">
      <c r="A460" s="96" t="str">
        <f>IF(B460="","",+COUNTA(B$14:$B460))</f>
        <v/>
      </c>
      <c r="B460" s="97"/>
      <c r="C460" s="97"/>
      <c r="D460" s="97"/>
      <c r="E460" s="98"/>
      <c r="F460" s="99"/>
      <c r="G460" s="76"/>
    </row>
    <row r="461" spans="1:7" x14ac:dyDescent="0.25">
      <c r="A461" s="96" t="str">
        <f>IF(B461="","",+COUNTA(B$14:$B461))</f>
        <v/>
      </c>
      <c r="B461" s="97"/>
      <c r="C461" s="97"/>
      <c r="D461" s="97"/>
      <c r="E461" s="98"/>
      <c r="F461" s="99"/>
      <c r="G461" s="76"/>
    </row>
    <row r="462" spans="1:7" x14ac:dyDescent="0.25">
      <c r="A462" s="96" t="str">
        <f>IF(B462="","",+COUNTA(B$14:$B462))</f>
        <v/>
      </c>
      <c r="B462" s="97"/>
      <c r="C462" s="97"/>
      <c r="D462" s="97"/>
      <c r="E462" s="98"/>
      <c r="F462" s="99"/>
      <c r="G462" s="76"/>
    </row>
    <row r="463" spans="1:7" x14ac:dyDescent="0.25">
      <c r="A463" s="96" t="str">
        <f>IF(B463="","",+COUNTA(B$14:$B463))</f>
        <v/>
      </c>
      <c r="B463" s="97"/>
      <c r="C463" s="97"/>
      <c r="D463" s="97"/>
      <c r="E463" s="98"/>
      <c r="F463" s="99"/>
      <c r="G463" s="76"/>
    </row>
    <row r="464" spans="1:7" x14ac:dyDescent="0.25">
      <c r="A464" s="96" t="str">
        <f>IF(B464="","",+COUNTA(B$14:$B464))</f>
        <v/>
      </c>
      <c r="B464" s="97"/>
      <c r="C464" s="97"/>
      <c r="D464" s="97"/>
      <c r="E464" s="98"/>
      <c r="F464" s="99"/>
      <c r="G464" s="76"/>
    </row>
    <row r="465" spans="1:7" x14ac:dyDescent="0.25">
      <c r="A465" s="96" t="str">
        <f>IF(B465="","",+COUNTA(B$14:$B465))</f>
        <v/>
      </c>
      <c r="B465" s="97"/>
      <c r="C465" s="97"/>
      <c r="D465" s="97"/>
      <c r="E465" s="98"/>
      <c r="F465" s="99"/>
      <c r="G465" s="76"/>
    </row>
    <row r="466" spans="1:7" x14ac:dyDescent="0.25">
      <c r="A466" s="96" t="str">
        <f>IF(B466="","",+COUNTA(B$14:$B466))</f>
        <v/>
      </c>
      <c r="B466" s="97"/>
      <c r="C466" s="97"/>
      <c r="D466" s="97"/>
      <c r="E466" s="98"/>
      <c r="F466" s="99"/>
      <c r="G466" s="76"/>
    </row>
    <row r="467" spans="1:7" x14ac:dyDescent="0.25">
      <c r="A467" s="96" t="str">
        <f>IF(B467="","",+COUNTA(B$14:$B467))</f>
        <v/>
      </c>
      <c r="B467" s="97"/>
      <c r="C467" s="97"/>
      <c r="D467" s="97"/>
      <c r="E467" s="98"/>
      <c r="F467" s="99"/>
      <c r="G467" s="76"/>
    </row>
    <row r="468" spans="1:7" x14ac:dyDescent="0.25">
      <c r="A468" s="96" t="str">
        <f>IF(B468="","",+COUNTA(B$14:$B468))</f>
        <v/>
      </c>
      <c r="B468" s="97"/>
      <c r="C468" s="97"/>
      <c r="D468" s="97"/>
      <c r="E468" s="98"/>
      <c r="F468" s="99"/>
      <c r="G468" s="76"/>
    </row>
    <row r="469" spans="1:7" x14ac:dyDescent="0.25">
      <c r="A469" s="96" t="str">
        <f>IF(B469="","",+COUNTA(B$14:$B469))</f>
        <v/>
      </c>
      <c r="B469" s="97"/>
      <c r="C469" s="97"/>
      <c r="D469" s="97"/>
      <c r="E469" s="98"/>
      <c r="F469" s="99"/>
      <c r="G469" s="76"/>
    </row>
    <row r="470" spans="1:7" x14ac:dyDescent="0.25">
      <c r="A470" s="96" t="str">
        <f>IF(B470="","",+COUNTA(B$14:$B470))</f>
        <v/>
      </c>
      <c r="B470" s="97"/>
      <c r="C470" s="97"/>
      <c r="D470" s="97"/>
      <c r="E470" s="98"/>
      <c r="F470" s="99"/>
      <c r="G470" s="76"/>
    </row>
    <row r="471" spans="1:7" x14ac:dyDescent="0.25">
      <c r="A471" s="96" t="str">
        <f>IF(B471="","",+COUNTA(B$14:$B471))</f>
        <v/>
      </c>
      <c r="B471" s="97"/>
      <c r="C471" s="97"/>
      <c r="D471" s="97"/>
      <c r="E471" s="98"/>
      <c r="F471" s="99"/>
      <c r="G471" s="76"/>
    </row>
    <row r="472" spans="1:7" x14ac:dyDescent="0.25">
      <c r="A472" s="96" t="str">
        <f>IF(B472="","",+COUNTA(B$14:$B472))</f>
        <v/>
      </c>
      <c r="B472" s="97"/>
      <c r="C472" s="97"/>
      <c r="D472" s="97"/>
      <c r="E472" s="98"/>
      <c r="F472" s="99"/>
      <c r="G472" s="76"/>
    </row>
    <row r="473" spans="1:7" x14ac:dyDescent="0.25">
      <c r="A473" s="96" t="str">
        <f>IF(B473="","",+COUNTA(B$14:$B473))</f>
        <v/>
      </c>
      <c r="B473" s="97"/>
      <c r="C473" s="97"/>
      <c r="D473" s="97"/>
      <c r="E473" s="98"/>
      <c r="F473" s="99"/>
      <c r="G473" s="76"/>
    </row>
    <row r="474" spans="1:7" x14ac:dyDescent="0.25">
      <c r="A474" s="96" t="str">
        <f>IF(B474="","",+COUNTA(B$14:$B474))</f>
        <v/>
      </c>
      <c r="B474" s="97"/>
      <c r="C474" s="97"/>
      <c r="D474" s="97"/>
      <c r="E474" s="98"/>
      <c r="F474" s="99"/>
      <c r="G474" s="76"/>
    </row>
    <row r="475" spans="1:7" x14ac:dyDescent="0.25">
      <c r="A475" s="96" t="str">
        <f>IF(B475="","",+COUNTA(B$14:$B475))</f>
        <v/>
      </c>
      <c r="B475" s="97"/>
      <c r="C475" s="97"/>
      <c r="D475" s="97"/>
      <c r="E475" s="98"/>
      <c r="F475" s="99"/>
      <c r="G475" s="76"/>
    </row>
    <row r="476" spans="1:7" x14ac:dyDescent="0.25">
      <c r="A476" s="96" t="str">
        <f>IF(B476="","",+COUNTA(B$14:$B476))</f>
        <v/>
      </c>
      <c r="B476" s="97"/>
      <c r="C476" s="97"/>
      <c r="D476" s="97"/>
      <c r="E476" s="98"/>
      <c r="F476" s="99"/>
      <c r="G476" s="76"/>
    </row>
    <row r="477" spans="1:7" x14ac:dyDescent="0.25">
      <c r="A477" s="96" t="str">
        <f>IF(B477="","",+COUNTA(B$14:$B477))</f>
        <v/>
      </c>
      <c r="B477" s="97"/>
      <c r="C477" s="97"/>
      <c r="D477" s="97"/>
      <c r="E477" s="98"/>
      <c r="F477" s="99"/>
      <c r="G477" s="76"/>
    </row>
    <row r="478" spans="1:7" x14ac:dyDescent="0.25">
      <c r="A478" s="96" t="str">
        <f>IF(B478="","",+COUNTA(B$14:$B478))</f>
        <v/>
      </c>
      <c r="B478" s="97"/>
      <c r="C478" s="97"/>
      <c r="D478" s="97"/>
      <c r="E478" s="98"/>
      <c r="F478" s="99"/>
      <c r="G478" s="76"/>
    </row>
    <row r="479" spans="1:7" x14ac:dyDescent="0.25">
      <c r="A479" s="96" t="str">
        <f>IF(B479="","",+COUNTA(B$14:$B479))</f>
        <v/>
      </c>
      <c r="B479" s="97"/>
      <c r="C479" s="97"/>
      <c r="D479" s="97"/>
      <c r="E479" s="98"/>
      <c r="F479" s="99"/>
      <c r="G479" s="76"/>
    </row>
    <row r="480" spans="1:7" x14ac:dyDescent="0.25">
      <c r="A480" s="96" t="str">
        <f>IF(B480="","",+COUNTA(B$14:$B480))</f>
        <v/>
      </c>
      <c r="B480" s="97"/>
      <c r="C480" s="97"/>
      <c r="D480" s="97"/>
      <c r="E480" s="98"/>
      <c r="F480" s="99"/>
      <c r="G480" s="76"/>
    </row>
    <row r="481" spans="1:7" x14ac:dyDescent="0.25">
      <c r="A481" s="96" t="str">
        <f>IF(B481="","",+COUNTA(B$14:$B481))</f>
        <v/>
      </c>
      <c r="B481" s="97"/>
      <c r="C481" s="97"/>
      <c r="D481" s="97"/>
      <c r="E481" s="98"/>
      <c r="F481" s="99"/>
      <c r="G481" s="76"/>
    </row>
    <row r="482" spans="1:7" x14ac:dyDescent="0.25">
      <c r="A482" s="96" t="str">
        <f>IF(B482="","",+COUNTA(B$14:$B482))</f>
        <v/>
      </c>
      <c r="B482" s="97"/>
      <c r="C482" s="97"/>
      <c r="D482" s="97"/>
      <c r="E482" s="98"/>
      <c r="F482" s="99"/>
      <c r="G482" s="76"/>
    </row>
    <row r="483" spans="1:7" x14ac:dyDescent="0.25">
      <c r="A483" s="96" t="str">
        <f>IF(B483="","",+COUNTA(B$14:$B483))</f>
        <v/>
      </c>
      <c r="B483" s="97"/>
      <c r="C483" s="97"/>
      <c r="D483" s="97"/>
      <c r="E483" s="98"/>
      <c r="F483" s="99"/>
      <c r="G483" s="76"/>
    </row>
    <row r="484" spans="1:7" x14ac:dyDescent="0.25">
      <c r="A484" s="96" t="str">
        <f>IF(B484="","",+COUNTA(B$14:$B484))</f>
        <v/>
      </c>
      <c r="B484" s="97"/>
      <c r="C484" s="97"/>
      <c r="D484" s="97"/>
      <c r="E484" s="98"/>
      <c r="F484" s="99"/>
      <c r="G484" s="76"/>
    </row>
    <row r="485" spans="1:7" x14ac:dyDescent="0.25">
      <c r="A485" s="96" t="str">
        <f>IF(B485="","",+COUNTA(B$14:$B485))</f>
        <v/>
      </c>
      <c r="B485" s="97"/>
      <c r="C485" s="97"/>
      <c r="D485" s="97"/>
      <c r="E485" s="98"/>
      <c r="F485" s="99"/>
      <c r="G485" s="76"/>
    </row>
    <row r="486" spans="1:7" x14ac:dyDescent="0.25">
      <c r="A486" s="96" t="str">
        <f>IF(B486="","",+COUNTA(B$14:$B486))</f>
        <v/>
      </c>
      <c r="B486" s="97"/>
      <c r="C486" s="97"/>
      <c r="D486" s="97"/>
      <c r="E486" s="98"/>
      <c r="F486" s="99"/>
      <c r="G486" s="76"/>
    </row>
    <row r="487" spans="1:7" x14ac:dyDescent="0.25">
      <c r="A487" s="96" t="str">
        <f>IF(B487="","",+COUNTA(B$14:$B487))</f>
        <v/>
      </c>
      <c r="B487" s="97"/>
      <c r="C487" s="97"/>
      <c r="D487" s="97"/>
      <c r="E487" s="98"/>
      <c r="F487" s="99"/>
      <c r="G487" s="76"/>
    </row>
    <row r="488" spans="1:7" x14ac:dyDescent="0.25">
      <c r="A488" s="96" t="str">
        <f>IF(B488="","",+COUNTA(B$14:$B488))</f>
        <v/>
      </c>
      <c r="B488" s="97"/>
      <c r="C488" s="97"/>
      <c r="D488" s="97"/>
      <c r="E488" s="98"/>
      <c r="F488" s="99"/>
      <c r="G488" s="76"/>
    </row>
    <row r="489" spans="1:7" x14ac:dyDescent="0.25">
      <c r="A489" s="96" t="str">
        <f>IF(B489="","",+COUNTA(B$14:$B489))</f>
        <v/>
      </c>
      <c r="B489" s="97"/>
      <c r="C489" s="97"/>
      <c r="D489" s="97"/>
      <c r="E489" s="98"/>
      <c r="F489" s="99"/>
      <c r="G489" s="76"/>
    </row>
    <row r="490" spans="1:7" x14ac:dyDescent="0.25">
      <c r="A490" s="96" t="str">
        <f>IF(B490="","",+COUNTA(B$14:$B490))</f>
        <v/>
      </c>
      <c r="B490" s="97"/>
      <c r="C490" s="97"/>
      <c r="D490" s="97"/>
      <c r="E490" s="98"/>
      <c r="F490" s="99"/>
      <c r="G490" s="76"/>
    </row>
    <row r="491" spans="1:7" x14ac:dyDescent="0.25">
      <c r="A491" s="96" t="str">
        <f>IF(B491="","",+COUNTA(B$14:$B491))</f>
        <v/>
      </c>
      <c r="B491" s="97"/>
      <c r="C491" s="97"/>
      <c r="D491" s="97"/>
      <c r="E491" s="98"/>
      <c r="F491" s="99"/>
      <c r="G491" s="76"/>
    </row>
    <row r="492" spans="1:7" x14ac:dyDescent="0.25">
      <c r="A492" s="96" t="str">
        <f>IF(B492="","",+COUNTA(B$14:$B492))</f>
        <v/>
      </c>
      <c r="B492" s="97"/>
      <c r="C492" s="97"/>
      <c r="D492" s="97"/>
      <c r="E492" s="98"/>
      <c r="F492" s="99"/>
      <c r="G492" s="76"/>
    </row>
    <row r="493" spans="1:7" x14ac:dyDescent="0.25">
      <c r="A493" s="96" t="str">
        <f>IF(B493="","",+COUNTA(B$14:$B493))</f>
        <v/>
      </c>
      <c r="B493" s="97"/>
      <c r="C493" s="97"/>
      <c r="D493" s="97"/>
      <c r="E493" s="98"/>
      <c r="F493" s="99"/>
      <c r="G493" s="76"/>
    </row>
    <row r="494" spans="1:7" x14ac:dyDescent="0.25">
      <c r="A494" s="96" t="str">
        <f>IF(B494="","",+COUNTA(B$14:$B494))</f>
        <v/>
      </c>
      <c r="B494" s="97"/>
      <c r="C494" s="97"/>
      <c r="D494" s="97"/>
      <c r="E494" s="98"/>
      <c r="F494" s="99"/>
      <c r="G494" s="76"/>
    </row>
    <row r="495" spans="1:7" x14ac:dyDescent="0.25">
      <c r="A495" s="96" t="str">
        <f>IF(B495="","",+COUNTA(B$14:$B495))</f>
        <v/>
      </c>
      <c r="B495" s="97"/>
      <c r="C495" s="97"/>
      <c r="D495" s="97"/>
      <c r="E495" s="98"/>
      <c r="F495" s="99"/>
      <c r="G495" s="76"/>
    </row>
    <row r="496" spans="1:7" x14ac:dyDescent="0.25">
      <c r="A496" s="96" t="str">
        <f>IF(B496="","",+COUNTA(B$14:$B496))</f>
        <v/>
      </c>
      <c r="B496" s="97"/>
      <c r="C496" s="97"/>
      <c r="D496" s="97"/>
      <c r="E496" s="98"/>
      <c r="F496" s="99"/>
      <c r="G496" s="76"/>
    </row>
    <row r="497" spans="1:7" x14ac:dyDescent="0.25">
      <c r="A497" s="96" t="str">
        <f>IF(B497="","",+COUNTA(B$14:$B497))</f>
        <v/>
      </c>
      <c r="B497" s="97"/>
      <c r="C497" s="97"/>
      <c r="D497" s="97"/>
      <c r="E497" s="98"/>
      <c r="F497" s="99"/>
      <c r="G497" s="76"/>
    </row>
    <row r="498" spans="1:7" x14ac:dyDescent="0.25">
      <c r="A498" s="96" t="str">
        <f>IF(B498="","",+COUNTA(B$14:$B498))</f>
        <v/>
      </c>
      <c r="B498" s="97"/>
      <c r="C498" s="97"/>
      <c r="D498" s="97"/>
      <c r="E498" s="98"/>
      <c r="F498" s="99"/>
      <c r="G498" s="76"/>
    </row>
    <row r="499" spans="1:7" x14ac:dyDescent="0.25">
      <c r="A499" s="96" t="str">
        <f>IF(B499="","",+COUNTA(B$14:$B499))</f>
        <v/>
      </c>
      <c r="B499" s="97"/>
      <c r="C499" s="97"/>
      <c r="D499" s="97"/>
      <c r="E499" s="98"/>
      <c r="F499" s="99"/>
      <c r="G499" s="76"/>
    </row>
    <row r="500" spans="1:7" x14ac:dyDescent="0.25">
      <c r="A500" s="96" t="str">
        <f>IF(B500="","",+COUNTA(B$14:$B500))</f>
        <v/>
      </c>
      <c r="B500" s="97"/>
      <c r="C500" s="97"/>
      <c r="D500" s="97"/>
      <c r="E500" s="98"/>
      <c r="F500" s="99"/>
      <c r="G500" s="76"/>
    </row>
    <row r="501" spans="1:7" x14ac:dyDescent="0.25">
      <c r="A501" s="96" t="str">
        <f>IF(B501="","",+COUNTA(B$14:$B501))</f>
        <v/>
      </c>
      <c r="B501" s="97"/>
      <c r="C501" s="97"/>
      <c r="D501" s="97"/>
      <c r="E501" s="98"/>
      <c r="F501" s="99"/>
      <c r="G501" s="76"/>
    </row>
    <row r="502" spans="1:7" x14ac:dyDescent="0.25">
      <c r="A502" s="96" t="str">
        <f>IF(B502="","",+COUNTA(B$14:$B502))</f>
        <v/>
      </c>
      <c r="B502" s="97"/>
      <c r="C502" s="97"/>
      <c r="D502" s="97"/>
      <c r="E502" s="98"/>
      <c r="F502" s="99"/>
      <c r="G502" s="76"/>
    </row>
  </sheetData>
  <sheetProtection algorithmName="SHA-512" hashValue="vtt0XmucvDvUoNBkHI3Km4obllI4eYaXQEWK1ugSWd7U0THOXchca7tCKqKj0fL5jZGgmHPRue2/klPPp970IQ==" saltValue="THmbV1lzUWvVltUFovQGFg==" spinCount="100000" sheet="1" objects="1" scenarios="1"/>
  <mergeCells count="5">
    <mergeCell ref="A1:F2"/>
    <mergeCell ref="A5:B5"/>
    <mergeCell ref="A7:B7"/>
    <mergeCell ref="A9:B9"/>
    <mergeCell ref="A11:B11"/>
  </mergeCells>
  <dataValidations count="3">
    <dataValidation type="list" allowBlank="1" showInputMessage="1" showErrorMessage="1" sqref="C8" xr:uid="{B06D1595-46E1-46DC-A8F3-FC9487474F36}">
      <formula1>CODPROYECTO</formula1>
    </dataValidation>
    <dataValidation type="list" allowBlank="1" showInputMessage="1" showErrorMessage="1" sqref="B14:B21 B23:B502" xr:uid="{FC29FD8B-B983-40CA-824A-86975A8630A8}">
      <formula1>CUENTA</formula1>
    </dataValidation>
    <dataValidation type="list" allowBlank="1" showInputMessage="1" showErrorMessage="1" sqref="C23:D502 C14:D21" xr:uid="{25A5EB06-67F0-4332-8ED4-3592BD0D4E44}">
      <formula1>INDIRECT(B14)</formula1>
    </dataValidation>
  </dataValidations>
  <pageMargins left="0.7" right="0.7" top="0.75" bottom="0.75" header="0.3" footer="0.3"/>
  <pageSetup scale="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63F7-EF40-4951-94D0-53E345C74646}">
  <sheetPr codeName="Hoja13">
    <tabColor rgb="FFE7D1D9"/>
  </sheetPr>
  <dimension ref="A1:P209"/>
  <sheetViews>
    <sheetView view="pageBreakPreview" topLeftCell="B1" zoomScale="70" zoomScaleNormal="100" zoomScaleSheetLayoutView="70" workbookViewId="0">
      <selection activeCell="J4" sqref="J4"/>
    </sheetView>
  </sheetViews>
  <sheetFormatPr baseColWidth="10" defaultRowHeight="15" x14ac:dyDescent="0.25"/>
  <cols>
    <col min="1" max="1" width="12" hidden="1" customWidth="1"/>
    <col min="2" max="2" width="16" style="76" customWidth="1"/>
    <col min="3" max="3" width="12.42578125" style="8" customWidth="1"/>
    <col min="4" max="4" width="44" style="8" customWidth="1"/>
    <col min="5" max="5" width="13.5703125" style="8" customWidth="1"/>
    <col min="6" max="6" width="7.42578125" style="8" hidden="1" customWidth="1"/>
    <col min="7" max="7" width="17" hidden="1" customWidth="1"/>
    <col min="8" max="8" width="50.7109375" customWidth="1"/>
    <col min="9" max="9" width="1" style="76" customWidth="1"/>
    <col min="10" max="10" width="21.42578125" style="19" customWidth="1"/>
    <col min="11" max="11" width="35.42578125" style="20" customWidth="1"/>
    <col min="12" max="12" width="34" hidden="1" customWidth="1"/>
    <col min="13" max="13" width="29.42578125" customWidth="1"/>
    <col min="14" max="14" width="20.5703125" customWidth="1"/>
    <col min="15" max="15" width="11.42578125" hidden="1" customWidth="1"/>
    <col min="16" max="16" width="14.42578125" hidden="1" customWidth="1"/>
  </cols>
  <sheetData>
    <row r="1" spans="1:16" ht="36" customHeight="1" x14ac:dyDescent="0.25">
      <c r="A1" s="314" t="s">
        <v>6022</v>
      </c>
      <c r="C1" s="317" t="s">
        <v>6364</v>
      </c>
      <c r="D1" s="317"/>
      <c r="E1" s="317"/>
      <c r="F1" s="113"/>
      <c r="G1" s="120"/>
      <c r="H1" s="113" t="s">
        <v>6027</v>
      </c>
      <c r="J1" s="312" t="s">
        <v>6416</v>
      </c>
      <c r="K1" s="315"/>
      <c r="L1" s="316"/>
      <c r="M1" s="312" t="s">
        <v>6417</v>
      </c>
      <c r="N1" s="313"/>
    </row>
    <row r="2" spans="1:16" ht="31.5" customHeight="1" x14ac:dyDescent="0.25">
      <c r="A2" s="314"/>
      <c r="C2" s="113" t="s">
        <v>6355</v>
      </c>
      <c r="D2" s="113" t="s">
        <v>6362</v>
      </c>
      <c r="E2" s="113" t="s">
        <v>6363</v>
      </c>
      <c r="F2" s="113"/>
      <c r="G2" s="120"/>
      <c r="H2" s="81" t="s">
        <v>246</v>
      </c>
      <c r="J2" s="114" t="s">
        <v>6040</v>
      </c>
      <c r="K2" s="115" t="s">
        <v>6041</v>
      </c>
      <c r="L2" s="116" t="s">
        <v>6020</v>
      </c>
      <c r="M2" s="117" t="s">
        <v>6329</v>
      </c>
      <c r="N2" s="118" t="s">
        <v>5991</v>
      </c>
      <c r="O2" s="70" t="s">
        <v>6419</v>
      </c>
      <c r="P2" s="10" t="s">
        <v>6042</v>
      </c>
    </row>
    <row r="3" spans="1:16" s="8" customFormat="1" x14ac:dyDescent="0.25">
      <c r="A3" s="69" t="str">
        <f>'2. Programación Operativa'!A3</f>
        <v/>
      </c>
      <c r="B3" s="76"/>
      <c r="C3" s="167" t="str">
        <f>IF('2. Programación Operativa'!F3="","",'2. Programación Operativa'!F3)</f>
        <v/>
      </c>
      <c r="D3" s="167" t="str">
        <f>IF('2. Programación Operativa'!I3="","",'2. Programación Operativa'!I3)</f>
        <v/>
      </c>
      <c r="E3" s="167" t="str">
        <f t="shared" ref="E3:E27" si="0">IF(C3="","",IF((COUNTIF(C:C,C3)-COUNTIFS(J:J,"Terminada",C:C,C3)-COUNTIFS(J:J,"Eliminada",C:C,C3))&gt;0,"Incompleto","Completo"))</f>
        <v/>
      </c>
      <c r="F3" s="167" t="str">
        <f t="shared" ref="F3:F66" si="1">IF(C3="","",IF(COUNTIFS(C:C,C3,E:E,"Completo")/COUNTIFS(C:C,C3)=0,"",COUNTIFS(C:C,C3,E:E,"Completo")/COUNTIFS(C:C,C3)))</f>
        <v/>
      </c>
      <c r="G3" s="167" t="str">
        <f>IF(C3="","",IF(D3="","",IF(E3="Completo",+COUNTA(D3))))</f>
        <v/>
      </c>
      <c r="H3" s="167" t="str">
        <f>IF('2. Programación Operativa'!K3="","",'2. Programación Operativa'!K3)</f>
        <v/>
      </c>
      <c r="I3" s="168"/>
      <c r="J3" s="169"/>
      <c r="K3" s="170"/>
      <c r="L3" s="171"/>
      <c r="M3" s="172"/>
      <c r="N3" s="173" t="str">
        <f>IF('2. Programación Operativa'!L3="","",IF(M3="","Falta Información",IF(M3&gt;=0,M3/'2. Programación Operativa'!L3,"")))</f>
        <v/>
      </c>
      <c r="O3" s="71" t="str">
        <f>IF(A3="","",IF(OR(J3="En proceso",J3="Pendiente"),2,IF(OR(A3="",J3="",J3="Eliminada"),0,1)))</f>
        <v/>
      </c>
      <c r="P3" s="21" t="str">
        <f>IF(A3="","",IF(K3&gt;'2. Programación Operativa'!O3,"Terminada con retraso","Terminada"))</f>
        <v/>
      </c>
    </row>
    <row r="4" spans="1:16" s="8" customFormat="1" x14ac:dyDescent="0.25">
      <c r="A4" s="69" t="str">
        <f>'2. Programación Operativa'!A4</f>
        <v/>
      </c>
      <c r="B4" s="76"/>
      <c r="C4" s="167" t="str">
        <f>IF('2. Programación Operativa'!F4="","",'2. Programación Operativa'!F4)</f>
        <v/>
      </c>
      <c r="D4" s="167" t="str">
        <f>IF('2. Programación Operativa'!I4="","",'2. Programación Operativa'!I4)</f>
        <v/>
      </c>
      <c r="E4" s="167" t="str">
        <f t="shared" si="0"/>
        <v/>
      </c>
      <c r="F4" s="167" t="str">
        <f t="shared" si="1"/>
        <v/>
      </c>
      <c r="G4" s="167" t="str">
        <f>IF(C4="","",IF(D4="","",IF(E4="Completo",IF(F4="",COUNTA(F4),IF(D4=D3,G3,G3+1)))))</f>
        <v/>
      </c>
      <c r="H4" s="167" t="str">
        <f>IF('2. Programación Operativa'!K4="","",'2. Programación Operativa'!K4)</f>
        <v/>
      </c>
      <c r="I4" s="168"/>
      <c r="J4" s="169"/>
      <c r="K4" s="170"/>
      <c r="L4" s="171"/>
      <c r="M4" s="172"/>
      <c r="N4" s="173" t="str">
        <f>IF('2. Programación Operativa'!L4="","",IF(M4="","Falta Información",IF(M4&gt;=0,M4/'2. Programación Operativa'!L4,"")))</f>
        <v/>
      </c>
      <c r="O4" s="71" t="str">
        <f t="shared" ref="O4:O67" si="2">IF(A4="","",IF(OR(J4="En proceso",J4="Pendiente"),2,IF(OR(A4="",J4="",J4="Eliminada"),0,1)))</f>
        <v/>
      </c>
      <c r="P4" s="21" t="str">
        <f>IF(A4="","",IF(K4&gt;'2. Programación Operativa'!O4,"Terminada con retraso","Terminada"))</f>
        <v/>
      </c>
    </row>
    <row r="5" spans="1:16" s="8" customFormat="1" x14ac:dyDescent="0.25">
      <c r="A5" s="69" t="str">
        <f>'2. Programación Operativa'!A5</f>
        <v/>
      </c>
      <c r="B5" s="76"/>
      <c r="C5" s="167" t="str">
        <f>IF('2. Programación Operativa'!F5="","",'2. Programación Operativa'!F5)</f>
        <v/>
      </c>
      <c r="D5" s="167" t="str">
        <f>IF('2. Programación Operativa'!I5="","",'2. Programación Operativa'!I5)</f>
        <v/>
      </c>
      <c r="E5" s="167" t="str">
        <f t="shared" si="0"/>
        <v/>
      </c>
      <c r="F5" s="167" t="str">
        <f t="shared" si="1"/>
        <v/>
      </c>
      <c r="G5" s="167" t="str">
        <f t="shared" ref="G5:G27" si="3">IF(C5="","",IF(D5="","",IF(E5="Completo",IF(F5="",COUNTA(F5),IF(D5=D4,G4,G4+1)))))</f>
        <v/>
      </c>
      <c r="H5" s="167" t="str">
        <f>IF('2. Programación Operativa'!K5="","",'2. Programación Operativa'!K5)</f>
        <v/>
      </c>
      <c r="I5" s="168"/>
      <c r="J5" s="169"/>
      <c r="K5" s="170"/>
      <c r="L5" s="171"/>
      <c r="M5" s="172"/>
      <c r="N5" s="173" t="str">
        <f>IF('2. Programación Operativa'!L5="","",IF(M5="","Falta Información",IF(M5&gt;=0,M5/'2. Programación Operativa'!L5,"")))</f>
        <v/>
      </c>
      <c r="O5" s="71" t="str">
        <f t="shared" si="2"/>
        <v/>
      </c>
      <c r="P5" s="21" t="str">
        <f>IF(A5="","",IF(K5&gt;'2. Programación Operativa'!O5,"Terminada con retraso","Terminada"))</f>
        <v/>
      </c>
    </row>
    <row r="6" spans="1:16" s="8" customFormat="1" x14ac:dyDescent="0.25">
      <c r="A6" s="69" t="str">
        <f>'2. Programación Operativa'!A6</f>
        <v/>
      </c>
      <c r="B6" s="76"/>
      <c r="C6" s="167" t="str">
        <f>IF('2. Programación Operativa'!F6="","",'2. Programación Operativa'!F6)</f>
        <v/>
      </c>
      <c r="D6" s="167" t="str">
        <f>IF('2. Programación Operativa'!I6="","",'2. Programación Operativa'!I6)</f>
        <v/>
      </c>
      <c r="E6" s="167" t="str">
        <f t="shared" si="0"/>
        <v/>
      </c>
      <c r="F6" s="167" t="str">
        <f t="shared" si="1"/>
        <v/>
      </c>
      <c r="G6" s="167" t="str">
        <f t="shared" si="3"/>
        <v/>
      </c>
      <c r="H6" s="167" t="str">
        <f>IF('2. Programación Operativa'!K6="","",'2. Programación Operativa'!K6)</f>
        <v/>
      </c>
      <c r="I6" s="168"/>
      <c r="J6" s="169"/>
      <c r="K6" s="170"/>
      <c r="L6" s="171"/>
      <c r="M6" s="172"/>
      <c r="N6" s="173" t="str">
        <f>IF('2. Programación Operativa'!L6="","",IF(M6="","Falta Información",IF(M6&gt;=0,M6/'2. Programación Operativa'!L6,"")))</f>
        <v/>
      </c>
      <c r="O6" s="71" t="str">
        <f t="shared" si="2"/>
        <v/>
      </c>
      <c r="P6" s="21" t="str">
        <f>IF(A6="","",IF(K6&gt;'2. Programación Operativa'!O6,"Terminada con retraso","Terminada"))</f>
        <v/>
      </c>
    </row>
    <row r="7" spans="1:16" s="8" customFormat="1" x14ac:dyDescent="0.25">
      <c r="A7" s="69" t="str">
        <f>'2. Programación Operativa'!A7</f>
        <v/>
      </c>
      <c r="B7" s="76"/>
      <c r="C7" s="167" t="str">
        <f>IF('2. Programación Operativa'!F7="","",'2. Programación Operativa'!F7)</f>
        <v/>
      </c>
      <c r="D7" s="167" t="str">
        <f>IF('2. Programación Operativa'!I7="","",'2. Programación Operativa'!I7)</f>
        <v/>
      </c>
      <c r="E7" s="167" t="str">
        <f t="shared" si="0"/>
        <v/>
      </c>
      <c r="F7" s="167" t="str">
        <f t="shared" si="1"/>
        <v/>
      </c>
      <c r="G7" s="167" t="str">
        <f t="shared" si="3"/>
        <v/>
      </c>
      <c r="H7" s="167" t="str">
        <f>IF('2. Programación Operativa'!K7="","",'2. Programación Operativa'!K7)</f>
        <v/>
      </c>
      <c r="I7" s="168"/>
      <c r="J7" s="169"/>
      <c r="K7" s="170"/>
      <c r="L7" s="171"/>
      <c r="M7" s="172"/>
      <c r="N7" s="173" t="str">
        <f>IF('2. Programación Operativa'!L7="","",IF(M7="","Falta Información",IF(M7&gt;=0,M7/'2. Programación Operativa'!L7,"")))</f>
        <v/>
      </c>
      <c r="O7" s="71" t="str">
        <f t="shared" si="2"/>
        <v/>
      </c>
      <c r="P7" s="21" t="str">
        <f>IF(A7="","",IF(K7&gt;'2. Programación Operativa'!O7,"Terminada con retraso","Terminada"))</f>
        <v/>
      </c>
    </row>
    <row r="8" spans="1:16" s="8" customFormat="1" x14ac:dyDescent="0.25">
      <c r="A8" s="69" t="str">
        <f>'2. Programación Operativa'!A8</f>
        <v/>
      </c>
      <c r="B8" s="76"/>
      <c r="C8" s="167" t="str">
        <f>IF('2. Programación Operativa'!F8="","",'2. Programación Operativa'!F8)</f>
        <v/>
      </c>
      <c r="D8" s="167" t="str">
        <f>IF('2. Programación Operativa'!I8="","",'2. Programación Operativa'!I8)</f>
        <v/>
      </c>
      <c r="E8" s="167" t="str">
        <f t="shared" si="0"/>
        <v/>
      </c>
      <c r="F8" s="167" t="str">
        <f t="shared" si="1"/>
        <v/>
      </c>
      <c r="G8" s="167" t="str">
        <f t="shared" si="3"/>
        <v/>
      </c>
      <c r="H8" s="167" t="str">
        <f>IF('2. Programación Operativa'!K8="","",'2. Programación Operativa'!K8)</f>
        <v/>
      </c>
      <c r="I8" s="168"/>
      <c r="J8" s="169"/>
      <c r="K8" s="170"/>
      <c r="L8" s="171"/>
      <c r="M8" s="172"/>
      <c r="N8" s="173" t="str">
        <f>IF('2. Programación Operativa'!L8="","",IF(M8="","Falta Información",IF(M8&gt;=0,M8/'2. Programación Operativa'!L8,"")))</f>
        <v/>
      </c>
      <c r="O8" s="71" t="str">
        <f t="shared" si="2"/>
        <v/>
      </c>
      <c r="P8" s="21" t="str">
        <f>IF(A8="","",IF(K8&gt;'2. Programación Operativa'!O8,"Terminada con retraso","Terminada"))</f>
        <v/>
      </c>
    </row>
    <row r="9" spans="1:16" s="8" customFormat="1" x14ac:dyDescent="0.25">
      <c r="A9" s="69" t="str">
        <f>'2. Programación Operativa'!A9</f>
        <v/>
      </c>
      <c r="B9" s="76"/>
      <c r="C9" s="167" t="str">
        <f>IF('2. Programación Operativa'!F9="","",'2. Programación Operativa'!F9)</f>
        <v/>
      </c>
      <c r="D9" s="167" t="str">
        <f>IF('2. Programación Operativa'!I9="","",'2. Programación Operativa'!I9)</f>
        <v/>
      </c>
      <c r="E9" s="167" t="str">
        <f t="shared" si="0"/>
        <v/>
      </c>
      <c r="F9" s="167" t="str">
        <f t="shared" si="1"/>
        <v/>
      </c>
      <c r="G9" s="167" t="str">
        <f t="shared" si="3"/>
        <v/>
      </c>
      <c r="H9" s="167" t="str">
        <f>IF('2. Programación Operativa'!K9="","",'2. Programación Operativa'!K9)</f>
        <v/>
      </c>
      <c r="I9" s="168"/>
      <c r="J9" s="169"/>
      <c r="K9" s="170"/>
      <c r="L9" s="171"/>
      <c r="M9" s="172"/>
      <c r="N9" s="173" t="str">
        <f>IF('2. Programación Operativa'!L9="","",IF(M9="","Falta Información",IF(M9&gt;=0,M9/'2. Programación Operativa'!L9,"")))</f>
        <v/>
      </c>
      <c r="O9" s="71" t="str">
        <f t="shared" si="2"/>
        <v/>
      </c>
      <c r="P9" s="21" t="str">
        <f>IF(A9="","",IF(K9&gt;'2. Programación Operativa'!O9,"Terminada con retraso","Terminada"))</f>
        <v/>
      </c>
    </row>
    <row r="10" spans="1:16" s="8" customFormat="1" x14ac:dyDescent="0.25">
      <c r="A10" s="69" t="str">
        <f>'2. Programación Operativa'!A10</f>
        <v/>
      </c>
      <c r="B10" s="76"/>
      <c r="C10" s="167" t="str">
        <f>IF('2. Programación Operativa'!F10="","",'2. Programación Operativa'!F10)</f>
        <v/>
      </c>
      <c r="D10" s="167" t="str">
        <f>IF('2. Programación Operativa'!I10="","",'2. Programación Operativa'!I10)</f>
        <v/>
      </c>
      <c r="E10" s="167" t="str">
        <f t="shared" si="0"/>
        <v/>
      </c>
      <c r="F10" s="167" t="str">
        <f t="shared" si="1"/>
        <v/>
      </c>
      <c r="G10" s="167" t="str">
        <f t="shared" si="3"/>
        <v/>
      </c>
      <c r="H10" s="167" t="str">
        <f>IF('2. Programación Operativa'!K10="","",'2. Programación Operativa'!K10)</f>
        <v/>
      </c>
      <c r="I10" s="168"/>
      <c r="J10" s="169"/>
      <c r="K10" s="170"/>
      <c r="L10" s="171" t="str">
        <f ca="1">IF(J10="","",IF(J10="En proceso","En proceso",IF(J10="Pendiente","Pendiente",IF(J10="Eliminada","Eliminada",IF(AND(J10="Terminada",K10&lt;&gt;"",K10&gt;='2. Programación Operativa'!N10,K10&lt;=TODAY()),"Terminada",IF(K10&lt;'2. Programación Operativa'!N10,"La fecha no puede ser menor a la fecha inicial declarada",IF(AND(J10="",K10=""),"Complete Estados",IF(K10&gt;TODAY(),"Fecha mal declarada","Falta Registro"))))))))</f>
        <v/>
      </c>
      <c r="M10" s="172"/>
      <c r="N10" s="173" t="str">
        <f>IF('2. Programación Operativa'!L10="","",IF(M10="","Falta Información",IF(M10&gt;=0,M10/'2. Programación Operativa'!L10,"")))</f>
        <v/>
      </c>
      <c r="O10" s="71" t="str">
        <f t="shared" si="2"/>
        <v/>
      </c>
      <c r="P10" s="21" t="str">
        <f>IF(A10="","",IF(K10&gt;'2. Programación Operativa'!O10,"Terminada con retraso","Terminada"))</f>
        <v/>
      </c>
    </row>
    <row r="11" spans="1:16" s="8" customFormat="1" x14ac:dyDescent="0.25">
      <c r="A11" s="69" t="str">
        <f>'2. Programación Operativa'!A11</f>
        <v/>
      </c>
      <c r="B11" s="76"/>
      <c r="C11" s="167" t="str">
        <f>IF('2. Programación Operativa'!F11="","",'2. Programación Operativa'!F11)</f>
        <v/>
      </c>
      <c r="D11" s="167" t="str">
        <f>IF('2. Programación Operativa'!I11="","",'2. Programación Operativa'!I11)</f>
        <v/>
      </c>
      <c r="E11" s="167" t="str">
        <f t="shared" si="0"/>
        <v/>
      </c>
      <c r="F11" s="167" t="str">
        <f t="shared" si="1"/>
        <v/>
      </c>
      <c r="G11" s="167" t="str">
        <f t="shared" si="3"/>
        <v/>
      </c>
      <c r="H11" s="167" t="str">
        <f>IF('2. Programación Operativa'!K11="","",'2. Programación Operativa'!K11)</f>
        <v/>
      </c>
      <c r="I11" s="168"/>
      <c r="J11" s="169"/>
      <c r="K11" s="170"/>
      <c r="L11" s="171" t="str">
        <f ca="1">IF(J11="","",IF(J11="En proceso","En proceso",IF(J11="Pendiente","Pendiente",IF(J11="Eliminada","Eliminada",IF(AND(J11="Terminada",K11&lt;&gt;"",K11&gt;='2. Programación Operativa'!N11,K11&lt;=TODAY()),"Terminada",IF(K11&lt;'2. Programación Operativa'!N11,"La fecha no puede ser menor a la fecha inicial declarada",IF(AND(J11="",K11=""),"Complete Estados",IF(K11&gt;TODAY(),"Fecha mal declarada","Falta Registro"))))))))</f>
        <v/>
      </c>
      <c r="M11" s="172"/>
      <c r="N11" s="173" t="str">
        <f>IF('2. Programación Operativa'!L11="","",IF(M11="","Falta Información",IF(M11&gt;=0,M11/'2. Programación Operativa'!L11,"")))</f>
        <v/>
      </c>
      <c r="O11" s="71" t="str">
        <f t="shared" si="2"/>
        <v/>
      </c>
      <c r="P11" s="21" t="str">
        <f>IF(A11="","",IF(K11&gt;'2. Programación Operativa'!O11,"Terminada con retraso","Terminada"))</f>
        <v/>
      </c>
    </row>
    <row r="12" spans="1:16" s="8" customFormat="1" x14ac:dyDescent="0.25">
      <c r="A12" s="69" t="str">
        <f>'2. Programación Operativa'!A12</f>
        <v/>
      </c>
      <c r="B12" s="76"/>
      <c r="C12" s="167" t="str">
        <f>IF('2. Programación Operativa'!F12="","",'2. Programación Operativa'!F12)</f>
        <v/>
      </c>
      <c r="D12" s="167" t="str">
        <f>IF('2. Programación Operativa'!I12="","",'2. Programación Operativa'!I12)</f>
        <v/>
      </c>
      <c r="E12" s="167" t="str">
        <f t="shared" si="0"/>
        <v/>
      </c>
      <c r="F12" s="167" t="str">
        <f t="shared" si="1"/>
        <v/>
      </c>
      <c r="G12" s="167" t="str">
        <f t="shared" si="3"/>
        <v/>
      </c>
      <c r="H12" s="167" t="str">
        <f>IF('2. Programación Operativa'!K12="","",'2. Programación Operativa'!K12)</f>
        <v/>
      </c>
      <c r="I12" s="168"/>
      <c r="J12" s="169"/>
      <c r="K12" s="170"/>
      <c r="L12" s="171" t="str">
        <f ca="1">IF(J12="","",IF(J12="En proceso","En proceso",IF(J12="Pendiente","Pendiente",IF(J12="Eliminada","Eliminada",IF(AND(J12="Terminada",K12&lt;&gt;"",K12&gt;='2. Programación Operativa'!N12,K12&lt;=TODAY()),"Terminada",IF(K12&lt;'2. Programación Operativa'!N12,"La fecha no puede ser menor a la fecha inicial declarada",IF(AND(J12="",K12=""),"Complete Estados",IF(K12&gt;TODAY(),"Fecha mal declarada","Falta Registro"))))))))</f>
        <v/>
      </c>
      <c r="M12" s="172"/>
      <c r="N12" s="173" t="str">
        <f>IF('2. Programación Operativa'!L12="","",IF(M12="","Falta Información",IF(M12&gt;=0,M12/'2. Programación Operativa'!L12,"")))</f>
        <v/>
      </c>
      <c r="O12" s="71" t="str">
        <f t="shared" si="2"/>
        <v/>
      </c>
      <c r="P12" s="21" t="str">
        <f>IF(A12="","",IF(K12&gt;'2. Programación Operativa'!O12,"Terminada con retraso","Terminada"))</f>
        <v/>
      </c>
    </row>
    <row r="13" spans="1:16" s="8" customFormat="1" x14ac:dyDescent="0.25">
      <c r="A13" s="69" t="str">
        <f>'2. Programación Operativa'!A13</f>
        <v/>
      </c>
      <c r="B13" s="76"/>
      <c r="C13" s="167" t="str">
        <f>IF('2. Programación Operativa'!F13="","",'2. Programación Operativa'!F13)</f>
        <v/>
      </c>
      <c r="D13" s="167" t="str">
        <f>IF('2. Programación Operativa'!I13="","",'2. Programación Operativa'!I13)</f>
        <v/>
      </c>
      <c r="E13" s="167" t="str">
        <f t="shared" si="0"/>
        <v/>
      </c>
      <c r="F13" s="167" t="str">
        <f t="shared" si="1"/>
        <v/>
      </c>
      <c r="G13" s="167" t="str">
        <f t="shared" si="3"/>
        <v/>
      </c>
      <c r="H13" s="167" t="str">
        <f>IF('2. Programación Operativa'!K13="","",'2. Programación Operativa'!K13)</f>
        <v/>
      </c>
      <c r="I13" s="168"/>
      <c r="J13" s="169"/>
      <c r="K13" s="170"/>
      <c r="L13" s="171" t="str">
        <f ca="1">IF(J13="","",IF(J13="En proceso","En proceso",IF(J13="Pendiente","Pendiente",IF(J13="Eliminada","Eliminada",IF(AND(J13="Terminada",K13&lt;&gt;"",K13&gt;='2. Programación Operativa'!N13,K13&lt;=TODAY()),"Terminada",IF(K13&lt;'2. Programación Operativa'!N13,"La fecha no puede ser menor a la fecha inicial declarada",IF(AND(J13="",K13=""),"Complete Estados",IF(K13&gt;TODAY(),"Fecha mal declarada","Falta Registro"))))))))</f>
        <v/>
      </c>
      <c r="M13" s="172"/>
      <c r="N13" s="173" t="str">
        <f>IF('2. Programación Operativa'!L13="","",IF(M13="","Falta Información",IF(M13&gt;=0,M13/'2. Programación Operativa'!L13,"")))</f>
        <v/>
      </c>
      <c r="O13" s="71" t="str">
        <f t="shared" si="2"/>
        <v/>
      </c>
      <c r="P13" s="21" t="str">
        <f>IF(A13="","",IF(K13&gt;'2. Programación Operativa'!O13,"Terminada con retraso","Terminada"))</f>
        <v/>
      </c>
    </row>
    <row r="14" spans="1:16" s="8" customFormat="1" x14ac:dyDescent="0.25">
      <c r="A14" s="69" t="str">
        <f>'2. Programación Operativa'!A14</f>
        <v/>
      </c>
      <c r="B14" s="76"/>
      <c r="C14" s="167" t="str">
        <f>IF('2. Programación Operativa'!F14="","",'2. Programación Operativa'!F14)</f>
        <v/>
      </c>
      <c r="D14" s="167" t="str">
        <f>IF('2. Programación Operativa'!I14="","",'2. Programación Operativa'!I14)</f>
        <v/>
      </c>
      <c r="E14" s="167" t="str">
        <f t="shared" si="0"/>
        <v/>
      </c>
      <c r="F14" s="167" t="str">
        <f t="shared" si="1"/>
        <v/>
      </c>
      <c r="G14" s="167" t="str">
        <f t="shared" si="3"/>
        <v/>
      </c>
      <c r="H14" s="167" t="str">
        <f>IF('2. Programación Operativa'!K14="","",'2. Programación Operativa'!K14)</f>
        <v/>
      </c>
      <c r="I14" s="168"/>
      <c r="J14" s="169"/>
      <c r="K14" s="170"/>
      <c r="L14" s="171" t="str">
        <f ca="1">IF(J14="","",IF(J14="En proceso","En proceso",IF(J14="Pendiente","Pendiente",IF(J14="Eliminada","Eliminada",IF(AND(J14="Terminada",K14&lt;&gt;"",K14&gt;='2. Programación Operativa'!N14,K14&lt;=TODAY()),"Terminada",IF(K14&lt;'2. Programación Operativa'!N14,"La fecha no puede ser menor a la fecha inicial declarada",IF(AND(J14="",K14=""),"Complete Estados",IF(K14&gt;TODAY(),"Fecha mal declarada","Falta Registro"))))))))</f>
        <v/>
      </c>
      <c r="M14" s="172"/>
      <c r="N14" s="173" t="str">
        <f>IF('2. Programación Operativa'!L14="","",IF(M14="","Falta Información",IF(M14&gt;=0,M14/'2. Programación Operativa'!L14,"")))</f>
        <v/>
      </c>
      <c r="O14" s="71" t="str">
        <f t="shared" si="2"/>
        <v/>
      </c>
      <c r="P14" s="21" t="str">
        <f>IF(A14="","",IF(K14&gt;'2. Programación Operativa'!O14,"Terminada con retraso","Terminada"))</f>
        <v/>
      </c>
    </row>
    <row r="15" spans="1:16" s="8" customFormat="1" x14ac:dyDescent="0.25">
      <c r="A15" s="69" t="str">
        <f>'2. Programación Operativa'!A15</f>
        <v/>
      </c>
      <c r="B15" s="76"/>
      <c r="C15" s="167" t="str">
        <f>IF('2. Programación Operativa'!F15="","",'2. Programación Operativa'!F15)</f>
        <v/>
      </c>
      <c r="D15" s="167" t="str">
        <f>IF('2. Programación Operativa'!I15="","",'2. Programación Operativa'!I15)</f>
        <v/>
      </c>
      <c r="E15" s="167" t="str">
        <f t="shared" si="0"/>
        <v/>
      </c>
      <c r="F15" s="167" t="str">
        <f t="shared" si="1"/>
        <v/>
      </c>
      <c r="G15" s="167" t="str">
        <f t="shared" si="3"/>
        <v/>
      </c>
      <c r="H15" s="167" t="str">
        <f>IF('2. Programación Operativa'!K15="","",'2. Programación Operativa'!K15)</f>
        <v/>
      </c>
      <c r="I15" s="168"/>
      <c r="J15" s="169"/>
      <c r="K15" s="170"/>
      <c r="L15" s="171" t="str">
        <f ca="1">IF(J15="","",IF(J15="En proceso","En proceso",IF(J15="Pendiente","Pendiente",IF(J15="Eliminada","Eliminada",IF(AND(J15="Terminada",K15&lt;&gt;"",K15&gt;='2. Programación Operativa'!N15,K15&lt;=TODAY()),"Terminada",IF(K15&lt;'2. Programación Operativa'!N15,"La fecha no puede ser menor a la fecha inicial declarada",IF(AND(J15="",K15=""),"Complete Estados",IF(K15&gt;TODAY(),"Fecha mal declarada","Falta Registro"))))))))</f>
        <v/>
      </c>
      <c r="M15" s="172"/>
      <c r="N15" s="173" t="str">
        <f>IF('2. Programación Operativa'!L15="","",IF(M15="","Falta Información",IF(M15&gt;=0,M15/'2. Programación Operativa'!L15,"")))</f>
        <v/>
      </c>
      <c r="O15" s="71" t="str">
        <f t="shared" si="2"/>
        <v/>
      </c>
      <c r="P15" s="21" t="str">
        <f>IF(A15="","",IF(K15&gt;'2. Programación Operativa'!O15,"Terminada con retraso","Terminada"))</f>
        <v/>
      </c>
    </row>
    <row r="16" spans="1:16" s="8" customFormat="1" x14ac:dyDescent="0.25">
      <c r="A16" s="69" t="str">
        <f>'2. Programación Operativa'!A16</f>
        <v/>
      </c>
      <c r="B16" s="76"/>
      <c r="C16" s="167" t="str">
        <f>IF('2. Programación Operativa'!F16="","",'2. Programación Operativa'!F16)</f>
        <v/>
      </c>
      <c r="D16" s="167" t="str">
        <f>IF('2. Programación Operativa'!I16="","",'2. Programación Operativa'!I16)</f>
        <v/>
      </c>
      <c r="E16" s="167" t="str">
        <f t="shared" si="0"/>
        <v/>
      </c>
      <c r="F16" s="167" t="str">
        <f t="shared" si="1"/>
        <v/>
      </c>
      <c r="G16" s="167" t="str">
        <f t="shared" si="3"/>
        <v/>
      </c>
      <c r="H16" s="167" t="str">
        <f>IF('2. Programación Operativa'!K16="","",'2. Programación Operativa'!K16)</f>
        <v/>
      </c>
      <c r="I16" s="168"/>
      <c r="J16" s="169"/>
      <c r="K16" s="170"/>
      <c r="L16" s="171" t="str">
        <f ca="1">IF(J16="","",IF(J16="En proceso","En proceso",IF(J16="Pendiente","Pendiente",IF(J16="Eliminada","Eliminada",IF(AND(J16="Terminada",K16&lt;&gt;"",K16&gt;='2. Programación Operativa'!N16,K16&lt;=TODAY()),"Terminada",IF(K16&lt;'2. Programación Operativa'!N16,"La fecha no puede ser menor a la fecha inicial declarada",IF(AND(J16="",K16=""),"Complete Estados",IF(K16&gt;TODAY(),"Fecha mal declarada","Falta Registro"))))))))</f>
        <v/>
      </c>
      <c r="M16" s="172"/>
      <c r="N16" s="173" t="str">
        <f>IF('2. Programación Operativa'!L16="","",IF(M16="","Falta Información",IF(M16&gt;=0,M16/'2. Programación Operativa'!L16,"")))</f>
        <v/>
      </c>
      <c r="O16" s="71" t="str">
        <f t="shared" si="2"/>
        <v/>
      </c>
      <c r="P16" s="21" t="str">
        <f>IF(A16="","",IF(K16&gt;'2. Programación Operativa'!O16,"Terminada con retraso","Terminada"))</f>
        <v/>
      </c>
    </row>
    <row r="17" spans="1:16" s="8" customFormat="1" x14ac:dyDescent="0.25">
      <c r="A17" s="69" t="str">
        <f>'2. Programación Operativa'!A17</f>
        <v/>
      </c>
      <c r="B17" s="76"/>
      <c r="C17" s="167" t="str">
        <f>IF('2. Programación Operativa'!F17="","",'2. Programación Operativa'!F17)</f>
        <v/>
      </c>
      <c r="D17" s="167" t="str">
        <f>IF('2. Programación Operativa'!I17="","",'2. Programación Operativa'!I17)</f>
        <v/>
      </c>
      <c r="E17" s="167" t="str">
        <f t="shared" si="0"/>
        <v/>
      </c>
      <c r="F17" s="167" t="str">
        <f t="shared" si="1"/>
        <v/>
      </c>
      <c r="G17" s="167" t="str">
        <f t="shared" si="3"/>
        <v/>
      </c>
      <c r="H17" s="167" t="str">
        <f>IF('2. Programación Operativa'!K17="","",'2. Programación Operativa'!K17)</f>
        <v/>
      </c>
      <c r="I17" s="168"/>
      <c r="J17" s="169"/>
      <c r="K17" s="170"/>
      <c r="L17" s="171" t="str">
        <f ca="1">IF(J17="","",IF(J17="En proceso","En proceso",IF(J17="Pendiente","Pendiente",IF(J17="Eliminada","Eliminada",IF(AND(J17="Terminada",K17&lt;&gt;"",K17&gt;='2. Programación Operativa'!N17,K17&lt;=TODAY()),"Terminada",IF(K17&lt;'2. Programación Operativa'!N17,"La fecha no puede ser menor a la fecha inicial declarada",IF(AND(J17="",K17=""),"Complete Estados",IF(K17&gt;TODAY(),"Fecha mal declarada","Falta Registro"))))))))</f>
        <v/>
      </c>
      <c r="M17" s="172"/>
      <c r="N17" s="173" t="str">
        <f>IF('2. Programación Operativa'!L17="","",IF(M17="","Falta Información",IF(M17&gt;=0,M17/'2. Programación Operativa'!L17,"")))</f>
        <v/>
      </c>
      <c r="O17" s="71" t="str">
        <f t="shared" si="2"/>
        <v/>
      </c>
      <c r="P17" s="21" t="str">
        <f>IF(A17="","",IF(K17&gt;'2. Programación Operativa'!O17,"Terminada con retraso","Terminada"))</f>
        <v/>
      </c>
    </row>
    <row r="18" spans="1:16" s="8" customFormat="1" x14ac:dyDescent="0.25">
      <c r="A18" s="69" t="str">
        <f>'2. Programación Operativa'!A18</f>
        <v/>
      </c>
      <c r="B18" s="76"/>
      <c r="C18" s="167" t="str">
        <f>IF('2. Programación Operativa'!F18="","",'2. Programación Operativa'!F18)</f>
        <v/>
      </c>
      <c r="D18" s="167" t="str">
        <f>IF('2. Programación Operativa'!I18="","",'2. Programación Operativa'!I18)</f>
        <v/>
      </c>
      <c r="E18" s="167" t="str">
        <f t="shared" si="0"/>
        <v/>
      </c>
      <c r="F18" s="167" t="str">
        <f t="shared" si="1"/>
        <v/>
      </c>
      <c r="G18" s="167" t="str">
        <f t="shared" si="3"/>
        <v/>
      </c>
      <c r="H18" s="167" t="str">
        <f>IF('2. Programación Operativa'!K18="","",'2. Programación Operativa'!K18)</f>
        <v/>
      </c>
      <c r="I18" s="168"/>
      <c r="J18" s="169"/>
      <c r="K18" s="170"/>
      <c r="L18" s="171" t="str">
        <f ca="1">IF(J18="","",IF(J18="En proceso","En proceso",IF(J18="Pendiente","Pendiente",IF(J18="Eliminada","Eliminada",IF(AND(J18="Terminada",K18&lt;&gt;"",K18&gt;='2. Programación Operativa'!N18,K18&lt;=TODAY()),"Terminada",IF(K18&lt;'2. Programación Operativa'!N18,"La fecha no puede ser menor a la fecha inicial declarada",IF(AND(J18="",K18=""),"Complete Estados",IF(K18&gt;TODAY(),"Fecha mal declarada","Falta Registro"))))))))</f>
        <v/>
      </c>
      <c r="M18" s="172"/>
      <c r="N18" s="173" t="str">
        <f>IF('2. Programación Operativa'!L18="","",IF(M18="","Falta Información",IF(M18&gt;=0,M18/'2. Programación Operativa'!L18,"")))</f>
        <v/>
      </c>
      <c r="O18" s="71" t="str">
        <f t="shared" si="2"/>
        <v/>
      </c>
      <c r="P18" s="21" t="str">
        <f>IF(A18="","",IF(K18&gt;'2. Programación Operativa'!O18,"Terminada con retraso","Terminada"))</f>
        <v/>
      </c>
    </row>
    <row r="19" spans="1:16" s="8" customFormat="1" x14ac:dyDescent="0.25">
      <c r="A19" s="69" t="str">
        <f>'2. Programación Operativa'!A19</f>
        <v/>
      </c>
      <c r="B19" s="76"/>
      <c r="C19" s="167" t="str">
        <f>IF('2. Programación Operativa'!F19="","",'2. Programación Operativa'!F19)</f>
        <v/>
      </c>
      <c r="D19" s="167" t="str">
        <f>IF('2. Programación Operativa'!I19="","",'2. Programación Operativa'!I19)</f>
        <v/>
      </c>
      <c r="E19" s="167" t="str">
        <f t="shared" si="0"/>
        <v/>
      </c>
      <c r="F19" s="167" t="str">
        <f t="shared" si="1"/>
        <v/>
      </c>
      <c r="G19" s="167" t="str">
        <f t="shared" si="3"/>
        <v/>
      </c>
      <c r="H19" s="167" t="str">
        <f>IF('2. Programación Operativa'!K19="","",'2. Programación Operativa'!K19)</f>
        <v/>
      </c>
      <c r="I19" s="168"/>
      <c r="J19" s="169"/>
      <c r="K19" s="170"/>
      <c r="L19" s="171" t="str">
        <f ca="1">IF(J19="","",IF(J19="En proceso","En proceso",IF(J19="Pendiente","Pendiente",IF(J19="Eliminada","Eliminada",IF(AND(J19="Terminada",K19&lt;&gt;"",K19&gt;='2. Programación Operativa'!N19,K19&lt;=TODAY()),"Terminada",IF(K19&lt;'2. Programación Operativa'!N19,"La fecha no puede ser menor a la fecha inicial declarada",IF(AND(J19="",K19=""),"Complete Estados",IF(K19&gt;TODAY(),"Fecha mal declarada","Falta Registro"))))))))</f>
        <v/>
      </c>
      <c r="M19" s="172"/>
      <c r="N19" s="173" t="str">
        <f>IF('2. Programación Operativa'!L19="","",IF(M19="","Falta Información",IF(M19&gt;=0,M19/'2. Programación Operativa'!L19,"")))</f>
        <v/>
      </c>
      <c r="O19" s="71" t="str">
        <f t="shared" si="2"/>
        <v/>
      </c>
      <c r="P19" s="21" t="str">
        <f>IF(A19="","",IF(K19&gt;'2. Programación Operativa'!O19,"Terminada con retraso","Terminada"))</f>
        <v/>
      </c>
    </row>
    <row r="20" spans="1:16" s="8" customFormat="1" x14ac:dyDescent="0.25">
      <c r="A20" s="69" t="str">
        <f>'2. Programación Operativa'!A20</f>
        <v/>
      </c>
      <c r="B20" s="76"/>
      <c r="C20" s="167" t="str">
        <f>IF('2. Programación Operativa'!F20="","",'2. Programación Operativa'!F20)</f>
        <v/>
      </c>
      <c r="D20" s="167" t="str">
        <f>IF('2. Programación Operativa'!I20="","",'2. Programación Operativa'!I20)</f>
        <v/>
      </c>
      <c r="E20" s="167" t="str">
        <f t="shared" si="0"/>
        <v/>
      </c>
      <c r="F20" s="167" t="str">
        <f t="shared" si="1"/>
        <v/>
      </c>
      <c r="G20" s="167" t="str">
        <f t="shared" si="3"/>
        <v/>
      </c>
      <c r="H20" s="167" t="str">
        <f>IF('2. Programación Operativa'!K20="","",'2. Programación Operativa'!K20)</f>
        <v/>
      </c>
      <c r="I20" s="168"/>
      <c r="J20" s="169"/>
      <c r="K20" s="170"/>
      <c r="L20" s="171" t="str">
        <f ca="1">IF(J20="","",IF(J20="En proceso","En proceso",IF(J20="Pendiente","Pendiente",IF(J20="Eliminada","Eliminada",IF(AND(J20="Terminada",K20&lt;&gt;"",K20&gt;='2. Programación Operativa'!N20,K20&lt;=TODAY()),"Terminada",IF(K20&lt;'2. Programación Operativa'!N20,"La fecha no puede ser menor a la fecha inicial declarada",IF(AND(J20="",K20=""),"Complete Estados",IF(K20&gt;TODAY(),"Fecha mal declarada","Falta Registro"))))))))</f>
        <v/>
      </c>
      <c r="M20" s="172"/>
      <c r="N20" s="173" t="str">
        <f>IF('2. Programación Operativa'!L20="","",IF(M20="","Falta Información",IF(M20&gt;=0,M20/'2. Programación Operativa'!L20,"")))</f>
        <v/>
      </c>
      <c r="O20" s="71" t="str">
        <f t="shared" si="2"/>
        <v/>
      </c>
      <c r="P20" s="21" t="str">
        <f>IF(A20="","",IF(K20&gt;'2. Programación Operativa'!O20,"Terminada con retraso","Terminada"))</f>
        <v/>
      </c>
    </row>
    <row r="21" spans="1:16" s="8" customFormat="1" x14ac:dyDescent="0.25">
      <c r="A21" s="69" t="str">
        <f>'2. Programación Operativa'!A21</f>
        <v/>
      </c>
      <c r="B21" s="76"/>
      <c r="C21" s="167" t="str">
        <f>IF('2. Programación Operativa'!F21="","",'2. Programación Operativa'!F21)</f>
        <v/>
      </c>
      <c r="D21" s="167" t="str">
        <f>IF('2. Programación Operativa'!I21="","",'2. Programación Operativa'!I21)</f>
        <v/>
      </c>
      <c r="E21" s="167" t="str">
        <f t="shared" si="0"/>
        <v/>
      </c>
      <c r="F21" s="167" t="str">
        <f t="shared" si="1"/>
        <v/>
      </c>
      <c r="G21" s="167" t="str">
        <f t="shared" si="3"/>
        <v/>
      </c>
      <c r="H21" s="167" t="str">
        <f>IF('2. Programación Operativa'!K21="","",'2. Programación Operativa'!K21)</f>
        <v/>
      </c>
      <c r="I21" s="168"/>
      <c r="J21" s="169"/>
      <c r="K21" s="170"/>
      <c r="L21" s="171" t="str">
        <f ca="1">IF(J21="","",IF(J21="En proceso","En proceso",IF(J21="Pendiente","Pendiente",IF(J21="Eliminada","Eliminada",IF(AND(J21="Terminada",K21&lt;&gt;"",K21&gt;='2. Programación Operativa'!N21,K21&lt;=TODAY()),"Terminada",IF(K21&lt;'2. Programación Operativa'!N21,"La fecha no puede ser menor a la fecha inicial declarada",IF(AND(J21="",K21=""),"Complete Estados",IF(K21&gt;TODAY(),"Fecha mal declarada","Falta Registro"))))))))</f>
        <v/>
      </c>
      <c r="M21" s="172"/>
      <c r="N21" s="173" t="str">
        <f>IF('2. Programación Operativa'!L21="","",IF(M21="","Falta Información",IF(M21&gt;=0,M21/'2. Programación Operativa'!L21,"")))</f>
        <v/>
      </c>
      <c r="O21" s="71" t="str">
        <f t="shared" si="2"/>
        <v/>
      </c>
      <c r="P21" s="21" t="str">
        <f>IF(A21="","",IF(K21&gt;'2. Programación Operativa'!O21,"Terminada con retraso","Terminada"))</f>
        <v/>
      </c>
    </row>
    <row r="22" spans="1:16" s="8" customFormat="1" x14ac:dyDescent="0.25">
      <c r="A22" s="69" t="str">
        <f>'2. Programación Operativa'!A22</f>
        <v/>
      </c>
      <c r="B22" s="76"/>
      <c r="C22" s="167" t="str">
        <f>IF('2. Programación Operativa'!F22="","",'2. Programación Operativa'!F22)</f>
        <v/>
      </c>
      <c r="D22" s="167" t="str">
        <f>IF('2. Programación Operativa'!I22="","",'2. Programación Operativa'!I22)</f>
        <v/>
      </c>
      <c r="E22" s="167" t="str">
        <f t="shared" si="0"/>
        <v/>
      </c>
      <c r="F22" s="167" t="str">
        <f t="shared" si="1"/>
        <v/>
      </c>
      <c r="G22" s="167" t="str">
        <f t="shared" si="3"/>
        <v/>
      </c>
      <c r="H22" s="167" t="str">
        <f>IF('2. Programación Operativa'!K22="","",'2. Programación Operativa'!K22)</f>
        <v/>
      </c>
      <c r="I22" s="168"/>
      <c r="J22" s="169"/>
      <c r="K22" s="170"/>
      <c r="L22" s="171" t="str">
        <f ca="1">IF(J22="","",IF(J22="En proceso","En proceso",IF(J22="Pendiente","Pendiente",IF(J22="Eliminada","Eliminada",IF(AND(J22="Terminada",K22&lt;&gt;"",K22&gt;='2. Programación Operativa'!N22,K22&lt;=TODAY()),"Terminada",IF(K22&lt;'2. Programación Operativa'!N22,"La fecha no puede ser menor a la fecha inicial declarada",IF(AND(J22="",K22=""),"Complete Estados",IF(K22&gt;TODAY(),"Fecha mal declarada","Falta Registro"))))))))</f>
        <v/>
      </c>
      <c r="M22" s="172"/>
      <c r="N22" s="173" t="str">
        <f>IF('2. Programación Operativa'!L22="","",IF(M22="","Falta Información",IF(M22&gt;=0,M22/'2. Programación Operativa'!L22,"")))</f>
        <v/>
      </c>
      <c r="O22" s="71" t="str">
        <f t="shared" si="2"/>
        <v/>
      </c>
      <c r="P22" s="21" t="str">
        <f>IF(A22="","",IF(K22&gt;'2. Programación Operativa'!O22,"Terminada con retraso","Terminada"))</f>
        <v/>
      </c>
    </row>
    <row r="23" spans="1:16" s="8" customFormat="1" x14ac:dyDescent="0.25">
      <c r="A23" s="69" t="str">
        <f>'2. Programación Operativa'!A23</f>
        <v/>
      </c>
      <c r="B23" s="76"/>
      <c r="C23" s="167" t="str">
        <f>IF('2. Programación Operativa'!F23="","",'2. Programación Operativa'!F23)</f>
        <v/>
      </c>
      <c r="D23" s="167" t="str">
        <f>IF('2. Programación Operativa'!I23="","",'2. Programación Operativa'!I23)</f>
        <v/>
      </c>
      <c r="E23" s="167" t="str">
        <f t="shared" si="0"/>
        <v/>
      </c>
      <c r="F23" s="167" t="str">
        <f t="shared" si="1"/>
        <v/>
      </c>
      <c r="G23" s="167" t="str">
        <f t="shared" si="3"/>
        <v/>
      </c>
      <c r="H23" s="167" t="str">
        <f>IF('2. Programación Operativa'!K23="","",'2. Programación Operativa'!K23)</f>
        <v/>
      </c>
      <c r="I23" s="168"/>
      <c r="J23" s="169"/>
      <c r="K23" s="170"/>
      <c r="L23" s="171" t="str">
        <f ca="1">IF(J23="","",IF(J23="En proceso","En proceso",IF(J23="Pendiente","Pendiente",IF(J23="Eliminada","Eliminada",IF(AND(J23="Terminada",K23&lt;&gt;"",K23&gt;='2. Programación Operativa'!N23,K23&lt;=TODAY()),"Terminada",IF(K23&lt;'2. Programación Operativa'!N23,"La fecha no puede ser menor a la fecha inicial declarada",IF(AND(J23="",K23=""),"Complete Estados",IF(K23&gt;TODAY(),"Fecha mal declarada","Falta Registro"))))))))</f>
        <v/>
      </c>
      <c r="M23" s="172"/>
      <c r="N23" s="173" t="str">
        <f>IF('2. Programación Operativa'!L23="","",IF(M23="","Falta Información",IF(M23&gt;=0,M23/'2. Programación Operativa'!L23,"")))</f>
        <v/>
      </c>
      <c r="O23" s="71" t="str">
        <f t="shared" si="2"/>
        <v/>
      </c>
      <c r="P23" s="21" t="str">
        <f>IF(A23="","",IF(K23&gt;'2. Programación Operativa'!O23,"Terminada con retraso","Terminada"))</f>
        <v/>
      </c>
    </row>
    <row r="24" spans="1:16" s="8" customFormat="1" x14ac:dyDescent="0.25">
      <c r="A24" s="69" t="str">
        <f>'2. Programación Operativa'!A24</f>
        <v/>
      </c>
      <c r="B24" s="76"/>
      <c r="C24" s="167" t="str">
        <f>IF('2. Programación Operativa'!F24="","",'2. Programación Operativa'!F24)</f>
        <v/>
      </c>
      <c r="D24" s="167" t="str">
        <f>IF('2. Programación Operativa'!I24="","",'2. Programación Operativa'!I24)</f>
        <v/>
      </c>
      <c r="E24" s="167" t="str">
        <f t="shared" si="0"/>
        <v/>
      </c>
      <c r="F24" s="167" t="str">
        <f t="shared" si="1"/>
        <v/>
      </c>
      <c r="G24" s="167" t="str">
        <f t="shared" si="3"/>
        <v/>
      </c>
      <c r="H24" s="167" t="str">
        <f>IF('2. Programación Operativa'!K24="","",'2. Programación Operativa'!K24)</f>
        <v/>
      </c>
      <c r="I24" s="168"/>
      <c r="J24" s="169"/>
      <c r="K24" s="170"/>
      <c r="L24" s="171" t="str">
        <f ca="1">IF(J24="","",IF(J24="En proceso","En proceso",IF(J24="Pendiente","Pendiente",IF(J24="Eliminada","Eliminada",IF(AND(J24="Terminada",K24&lt;&gt;"",K24&gt;='2. Programación Operativa'!N24,K24&lt;=TODAY()),"Terminada",IF(K24&lt;'2. Programación Operativa'!N24,"La fecha no puede ser menor a la fecha inicial declarada",IF(AND(J24="",K24=""),"Complete Estados",IF(K24&gt;TODAY(),"Fecha mal declarada","Falta Registro"))))))))</f>
        <v/>
      </c>
      <c r="M24" s="172"/>
      <c r="N24" s="173" t="str">
        <f>IF('2. Programación Operativa'!L24="","",IF(M24="","Falta Información",IF(M24&gt;=0,M24/'2. Programación Operativa'!L24,"")))</f>
        <v/>
      </c>
      <c r="O24" s="71" t="str">
        <f t="shared" si="2"/>
        <v/>
      </c>
      <c r="P24" s="21" t="str">
        <f>IF(A24="","",IF(K24&gt;'2. Programación Operativa'!O24,"Terminada con retraso","Terminada"))</f>
        <v/>
      </c>
    </row>
    <row r="25" spans="1:16" s="8" customFormat="1" x14ac:dyDescent="0.25">
      <c r="A25" s="69" t="str">
        <f>'2. Programación Operativa'!A25</f>
        <v/>
      </c>
      <c r="B25" s="76"/>
      <c r="C25" s="167" t="str">
        <f>IF('2. Programación Operativa'!F25="","",'2. Programación Operativa'!F25)</f>
        <v/>
      </c>
      <c r="D25" s="167" t="str">
        <f>IF('2. Programación Operativa'!I25="","",'2. Programación Operativa'!I25)</f>
        <v/>
      </c>
      <c r="E25" s="167" t="str">
        <f t="shared" si="0"/>
        <v/>
      </c>
      <c r="F25" s="167" t="str">
        <f t="shared" si="1"/>
        <v/>
      </c>
      <c r="G25" s="167" t="str">
        <f t="shared" si="3"/>
        <v/>
      </c>
      <c r="H25" s="167" t="str">
        <f>IF('2. Programación Operativa'!K25="","",'2. Programación Operativa'!K25)</f>
        <v/>
      </c>
      <c r="I25" s="168"/>
      <c r="J25" s="169"/>
      <c r="K25" s="170"/>
      <c r="L25" s="171" t="str">
        <f ca="1">IF(J25="","",IF(J25="En proceso","En proceso",IF(J25="Pendiente","Pendiente",IF(J25="Eliminada","Eliminada",IF(AND(J25="Terminada",K25&lt;&gt;"",K25&gt;='2. Programación Operativa'!N25,K25&lt;=TODAY()),"Terminada",IF(K25&lt;'2. Programación Operativa'!N25,"La fecha no puede ser menor a la fecha inicial declarada",IF(AND(J25="",K25=""),"Complete Estados",IF(K25&gt;TODAY(),"Fecha mal declarada","Falta Registro"))))))))</f>
        <v/>
      </c>
      <c r="M25" s="172"/>
      <c r="N25" s="173" t="str">
        <f>IF('2. Programación Operativa'!L25="","",IF(M25="","Falta Información",IF(M25&gt;=0,M25/'2. Programación Operativa'!L25,"")))</f>
        <v/>
      </c>
      <c r="O25" s="71" t="str">
        <f t="shared" si="2"/>
        <v/>
      </c>
      <c r="P25" s="21" t="str">
        <f>IF(A25="","",IF(K25&gt;'2. Programación Operativa'!O25,"Terminada con retraso","Terminada"))</f>
        <v/>
      </c>
    </row>
    <row r="26" spans="1:16" s="8" customFormat="1" x14ac:dyDescent="0.25">
      <c r="A26" s="69" t="str">
        <f>'2. Programación Operativa'!A26</f>
        <v/>
      </c>
      <c r="B26" s="76"/>
      <c r="C26" s="167" t="str">
        <f>IF('2. Programación Operativa'!F26="","",'2. Programación Operativa'!F26)</f>
        <v/>
      </c>
      <c r="D26" s="167" t="str">
        <f>IF('2. Programación Operativa'!I26="","",'2. Programación Operativa'!I26)</f>
        <v/>
      </c>
      <c r="E26" s="167" t="str">
        <f t="shared" si="0"/>
        <v/>
      </c>
      <c r="F26" s="167" t="str">
        <f t="shared" si="1"/>
        <v/>
      </c>
      <c r="G26" s="167" t="str">
        <f t="shared" si="3"/>
        <v/>
      </c>
      <c r="H26" s="167" t="str">
        <f>IF('2. Programación Operativa'!K26="","",'2. Programación Operativa'!K26)</f>
        <v/>
      </c>
      <c r="I26" s="168"/>
      <c r="J26" s="169"/>
      <c r="K26" s="170"/>
      <c r="L26" s="171" t="str">
        <f ca="1">IF(J26="","",IF(J26="En proceso","En proceso",IF(J26="Pendiente","Pendiente",IF(J26="Eliminada","Eliminada",IF(AND(J26="Terminada",K26&lt;&gt;"",K26&gt;='2. Programación Operativa'!N26,K26&lt;=TODAY()),"Terminada",IF(K26&lt;'2. Programación Operativa'!N26,"La fecha no puede ser menor a la fecha inicial declarada",IF(AND(J26="",K26=""),"Complete Estados",IF(K26&gt;TODAY(),"Fecha mal declarada","Falta Registro"))))))))</f>
        <v/>
      </c>
      <c r="M26" s="172"/>
      <c r="N26" s="173" t="str">
        <f>IF('2. Programación Operativa'!L26="","",IF(M26="","Falta Información",IF(M26&gt;=0,M26/'2. Programación Operativa'!L26,"")))</f>
        <v/>
      </c>
      <c r="O26" s="71" t="str">
        <f t="shared" si="2"/>
        <v/>
      </c>
      <c r="P26" s="21" t="str">
        <f>IF(A26="","",IF(K26&gt;'2. Programación Operativa'!O26,"Terminada con retraso","Terminada"))</f>
        <v/>
      </c>
    </row>
    <row r="27" spans="1:16" s="8" customFormat="1" x14ac:dyDescent="0.25">
      <c r="A27" s="69" t="str">
        <f>'2. Programación Operativa'!A27</f>
        <v/>
      </c>
      <c r="B27" s="76"/>
      <c r="C27" s="167" t="str">
        <f>IF('2. Programación Operativa'!F27="","",'2. Programación Operativa'!F27)</f>
        <v/>
      </c>
      <c r="D27" s="167" t="str">
        <f>IF('2. Programación Operativa'!I27="","",'2. Programación Operativa'!I27)</f>
        <v/>
      </c>
      <c r="E27" s="167" t="str">
        <f t="shared" si="0"/>
        <v/>
      </c>
      <c r="F27" s="167" t="str">
        <f t="shared" si="1"/>
        <v/>
      </c>
      <c r="G27" s="167" t="str">
        <f t="shared" si="3"/>
        <v/>
      </c>
      <c r="H27" s="167" t="str">
        <f>IF('2. Programación Operativa'!K27="","",'2. Programación Operativa'!K27)</f>
        <v/>
      </c>
      <c r="I27" s="168"/>
      <c r="J27" s="169"/>
      <c r="K27" s="170"/>
      <c r="L27" s="171" t="str">
        <f ca="1">IF(J27="","",IF(J27="En proceso","En proceso",IF(J27="Pendiente","Pendiente",IF(J27="Eliminada","Eliminada",IF(AND(J27="Terminada",K27&lt;&gt;"",K27&gt;='2. Programación Operativa'!N27,K27&lt;=TODAY()),"Terminada",IF(K27&lt;'2. Programación Operativa'!N27,"La fecha no puede ser menor a la fecha inicial declarada",IF(AND(J27="",K27=""),"Complete Estados",IF(K27&gt;TODAY(),"Fecha mal declarada","Falta Registro"))))))))</f>
        <v/>
      </c>
      <c r="M27" s="172"/>
      <c r="N27" s="173" t="str">
        <f>IF('2. Programación Operativa'!L27="","",IF(M27="","Falta Información",IF(M27&gt;=0,M27/'2. Programación Operativa'!L27,"")))</f>
        <v/>
      </c>
      <c r="O27" s="71" t="str">
        <f t="shared" si="2"/>
        <v/>
      </c>
      <c r="P27" s="21" t="str">
        <f>IF(A27="","",IF(K27&gt;'2. Programación Operativa'!O27,"Terminada con retraso","Terminada"))</f>
        <v/>
      </c>
    </row>
    <row r="28" spans="1:16" s="8" customFormat="1" ht="42.75" x14ac:dyDescent="0.25">
      <c r="A28" s="12" t="str">
        <f>'2. Programación Operativa'!A28</f>
        <v>N°</v>
      </c>
      <c r="B28" s="76"/>
      <c r="C28" s="174" t="s">
        <v>6355</v>
      </c>
      <c r="D28" s="174" t="s">
        <v>6362</v>
      </c>
      <c r="E28" s="174" t="s">
        <v>6363</v>
      </c>
      <c r="F28" s="174" t="str">
        <f t="shared" si="1"/>
        <v/>
      </c>
      <c r="G28" s="175"/>
      <c r="H28" s="176" t="s">
        <v>246</v>
      </c>
      <c r="I28" s="168"/>
      <c r="J28" s="177" t="s">
        <v>6040</v>
      </c>
      <c r="K28" s="178" t="s">
        <v>6041</v>
      </c>
      <c r="L28" s="179" t="s">
        <v>6020</v>
      </c>
      <c r="M28" s="180" t="s">
        <v>6283</v>
      </c>
      <c r="N28" s="181" t="s">
        <v>5991</v>
      </c>
      <c r="O28" s="70" t="s">
        <v>6419</v>
      </c>
      <c r="P28" s="10" t="s">
        <v>6042</v>
      </c>
    </row>
    <row r="29" spans="1:16" s="8" customFormat="1" x14ac:dyDescent="0.25">
      <c r="A29" s="69" t="str">
        <f>'2. Programación Operativa'!A29</f>
        <v/>
      </c>
      <c r="B29" s="76"/>
      <c r="C29" s="167" t="str">
        <f>IF('2. Programación Operativa'!F29="","",'2. Programación Operativa'!F29)</f>
        <v/>
      </c>
      <c r="D29" s="167" t="str">
        <f>IF('2. Programación Operativa'!I29="","",'2. Programación Operativa'!I29)</f>
        <v/>
      </c>
      <c r="E29" s="167" t="str">
        <f t="shared" ref="E29:E53" si="4">IF(C29="","",IF((COUNTIF(C:C,C29)-COUNTIFS(J:J,"Terminada",C:C,C29)-COUNTIFS(J:J,"Eliminada",C:C,C29))&gt;0,"Incompleto","Completo"))</f>
        <v/>
      </c>
      <c r="F29" s="167" t="str">
        <f t="shared" si="1"/>
        <v/>
      </c>
      <c r="G29" s="167" t="str">
        <f>IF(C29="","",IF(D29="","",IF(E29="Completo",+COUNTA(D29))))</f>
        <v/>
      </c>
      <c r="H29" s="167" t="str">
        <f>IF('2. Programación Operativa'!K29="","",'2. Programación Operativa'!K29)</f>
        <v/>
      </c>
      <c r="I29" s="168"/>
      <c r="J29" s="169"/>
      <c r="K29" s="170"/>
      <c r="L29" s="171"/>
      <c r="M29" s="172"/>
      <c r="N29" s="173" t="str">
        <f>IF('2. Programación Operativa'!L29="","",IF(M29="","Falta Información",IF(M29&gt;=0,M29/'2. Programación Operativa'!L29,"")))</f>
        <v/>
      </c>
      <c r="O29" s="71" t="str">
        <f t="shared" si="2"/>
        <v/>
      </c>
      <c r="P29" s="21" t="str">
        <f>IF(A29="","",IF(K29&gt;'2. Programación Operativa'!O29,"Terminada con retraso","Terminada"))</f>
        <v/>
      </c>
    </row>
    <row r="30" spans="1:16" s="8" customFormat="1" x14ac:dyDescent="0.25">
      <c r="A30" s="69" t="str">
        <f>'2. Programación Operativa'!A30</f>
        <v/>
      </c>
      <c r="B30" s="76"/>
      <c r="C30" s="167" t="str">
        <f>IF('2. Programación Operativa'!F30="","",'2. Programación Operativa'!F30)</f>
        <v/>
      </c>
      <c r="D30" s="167" t="str">
        <f>IF('2. Programación Operativa'!I30="","",'2. Programación Operativa'!I30)</f>
        <v/>
      </c>
      <c r="E30" s="167" t="str">
        <f t="shared" si="4"/>
        <v/>
      </c>
      <c r="F30" s="167" t="str">
        <f t="shared" si="1"/>
        <v/>
      </c>
      <c r="G30" s="167" t="str">
        <f>IF(C30="","",IF(D30="","",IF(E30="Completo",IF(F30="",COUNTA(F30),IF(D30=D29,G29,G29+1)))))</f>
        <v/>
      </c>
      <c r="H30" s="167" t="str">
        <f>IF('2. Programación Operativa'!K30="","",'2. Programación Operativa'!K30)</f>
        <v/>
      </c>
      <c r="I30" s="168"/>
      <c r="J30" s="169"/>
      <c r="K30" s="170"/>
      <c r="L30" s="171"/>
      <c r="M30" s="172"/>
      <c r="N30" s="173" t="str">
        <f>IF('2. Programación Operativa'!L30="","",IF(M30="","Falta Información",IF(M30&gt;=0,M30/'2. Programación Operativa'!L30,"")))</f>
        <v/>
      </c>
      <c r="O30" s="71" t="str">
        <f t="shared" si="2"/>
        <v/>
      </c>
      <c r="P30" s="21" t="str">
        <f>IF(A30="","",IF(K30&gt;'2. Programación Operativa'!O30,"Terminada con retraso","Terminada"))</f>
        <v/>
      </c>
    </row>
    <row r="31" spans="1:16" s="8" customFormat="1" x14ac:dyDescent="0.25">
      <c r="A31" s="69" t="str">
        <f>'2. Programación Operativa'!A31</f>
        <v/>
      </c>
      <c r="B31" s="76"/>
      <c r="C31" s="167" t="str">
        <f>IF('2. Programación Operativa'!F31="","",'2. Programación Operativa'!F31)</f>
        <v/>
      </c>
      <c r="D31" s="167" t="str">
        <f>IF('2. Programación Operativa'!I31="","",'2. Programación Operativa'!I31)</f>
        <v/>
      </c>
      <c r="E31" s="167" t="str">
        <f t="shared" si="4"/>
        <v/>
      </c>
      <c r="F31" s="167" t="str">
        <f t="shared" si="1"/>
        <v/>
      </c>
      <c r="G31" s="167" t="str">
        <f t="shared" ref="G31:G53" si="5">IF(C31="","",IF(D31="","",IF(E31="Completo",IF(F31="",COUNTA(F31),IF(D31=D30,G30,G30+1)))))</f>
        <v/>
      </c>
      <c r="H31" s="167" t="str">
        <f>IF('2. Programación Operativa'!K31="","",'2. Programación Operativa'!K31)</f>
        <v/>
      </c>
      <c r="I31" s="168"/>
      <c r="J31" s="169"/>
      <c r="K31" s="170"/>
      <c r="L31" s="171"/>
      <c r="M31" s="172"/>
      <c r="N31" s="173" t="str">
        <f>IF('2. Programación Operativa'!L31="","",IF(M31="","Falta Información",IF(M31&gt;=0,M31/'2. Programación Operativa'!L31,"")))</f>
        <v/>
      </c>
      <c r="O31" s="71" t="str">
        <f t="shared" si="2"/>
        <v/>
      </c>
      <c r="P31" s="21" t="str">
        <f>IF(A31="","",IF(K31&gt;'2. Programación Operativa'!O31,"Terminada con retraso","Terminada"))</f>
        <v/>
      </c>
    </row>
    <row r="32" spans="1:16" s="8" customFormat="1" x14ac:dyDescent="0.25">
      <c r="A32" s="69" t="str">
        <f>'2. Programación Operativa'!A32</f>
        <v/>
      </c>
      <c r="B32" s="76"/>
      <c r="C32" s="167" t="str">
        <f>IF('2. Programación Operativa'!F32="","",'2. Programación Operativa'!F32)</f>
        <v/>
      </c>
      <c r="D32" s="167" t="str">
        <f>IF('2. Programación Operativa'!I32="","",'2. Programación Operativa'!I32)</f>
        <v/>
      </c>
      <c r="E32" s="167" t="str">
        <f t="shared" si="4"/>
        <v/>
      </c>
      <c r="F32" s="167" t="str">
        <f t="shared" si="1"/>
        <v/>
      </c>
      <c r="G32" s="167" t="str">
        <f t="shared" si="5"/>
        <v/>
      </c>
      <c r="H32" s="167" t="str">
        <f>IF('2. Programación Operativa'!K32="","",'2. Programación Operativa'!K32)</f>
        <v/>
      </c>
      <c r="I32" s="168"/>
      <c r="J32" s="169"/>
      <c r="K32" s="170"/>
      <c r="L32" s="171"/>
      <c r="M32" s="172"/>
      <c r="N32" s="173" t="str">
        <f>IF('2. Programación Operativa'!L32="","",IF(M32="","Falta Información",IF(M32&gt;=0,M32/'2. Programación Operativa'!L32,"")))</f>
        <v/>
      </c>
      <c r="O32" s="71" t="str">
        <f t="shared" si="2"/>
        <v/>
      </c>
      <c r="P32" s="21" t="str">
        <f>IF(A32="","",IF(K32&gt;'2. Programación Operativa'!O32,"Terminada con retraso","Terminada"))</f>
        <v/>
      </c>
    </row>
    <row r="33" spans="1:16" s="8" customFormat="1" x14ac:dyDescent="0.25">
      <c r="A33" s="69" t="str">
        <f>'2. Programación Operativa'!A33</f>
        <v/>
      </c>
      <c r="B33" s="76"/>
      <c r="C33" s="167" t="str">
        <f>IF('2. Programación Operativa'!F33="","",'2. Programación Operativa'!F33)</f>
        <v/>
      </c>
      <c r="D33" s="167" t="str">
        <f>IF('2. Programación Operativa'!I33="","",'2. Programación Operativa'!I33)</f>
        <v/>
      </c>
      <c r="E33" s="167" t="str">
        <f t="shared" si="4"/>
        <v/>
      </c>
      <c r="F33" s="167" t="str">
        <f t="shared" si="1"/>
        <v/>
      </c>
      <c r="G33" s="167" t="str">
        <f t="shared" si="5"/>
        <v/>
      </c>
      <c r="H33" s="167" t="str">
        <f>IF('2. Programación Operativa'!K33="","",'2. Programación Operativa'!K33)</f>
        <v/>
      </c>
      <c r="I33" s="168"/>
      <c r="J33" s="169"/>
      <c r="K33" s="170"/>
      <c r="L33" s="171"/>
      <c r="M33" s="172"/>
      <c r="N33" s="173" t="str">
        <f>IF('2. Programación Operativa'!L33="","",IF(M33="","Falta Información",IF(M33&gt;=0,M33/'2. Programación Operativa'!L33,"")))</f>
        <v/>
      </c>
      <c r="O33" s="71" t="str">
        <f t="shared" si="2"/>
        <v/>
      </c>
      <c r="P33" s="21" t="str">
        <f>IF(A33="","",IF(K33&gt;'2. Programación Operativa'!O33,"Terminada con retraso","Terminada"))</f>
        <v/>
      </c>
    </row>
    <row r="34" spans="1:16" s="8" customFormat="1" x14ac:dyDescent="0.25">
      <c r="A34" s="69" t="str">
        <f>'2. Programación Operativa'!A34</f>
        <v/>
      </c>
      <c r="B34" s="76"/>
      <c r="C34" s="167" t="str">
        <f>IF('2. Programación Operativa'!F34="","",'2. Programación Operativa'!F34)</f>
        <v/>
      </c>
      <c r="D34" s="167" t="str">
        <f>IF('2. Programación Operativa'!I34="","",'2. Programación Operativa'!I34)</f>
        <v/>
      </c>
      <c r="E34" s="167" t="str">
        <f t="shared" si="4"/>
        <v/>
      </c>
      <c r="F34" s="167" t="str">
        <f t="shared" si="1"/>
        <v/>
      </c>
      <c r="G34" s="167" t="str">
        <f t="shared" si="5"/>
        <v/>
      </c>
      <c r="H34" s="167" t="str">
        <f>IF('2. Programación Operativa'!K34="","",'2. Programación Operativa'!K34)</f>
        <v/>
      </c>
      <c r="I34" s="168"/>
      <c r="J34" s="169"/>
      <c r="K34" s="170"/>
      <c r="L34" s="171"/>
      <c r="M34" s="172"/>
      <c r="N34" s="173" t="str">
        <f>IF('2. Programación Operativa'!L34="","",IF(M34="","Falta Información",IF(M34&gt;=0,M34/'2. Programación Operativa'!L34,"")))</f>
        <v/>
      </c>
      <c r="O34" s="71" t="str">
        <f t="shared" si="2"/>
        <v/>
      </c>
      <c r="P34" s="21" t="str">
        <f>IF(A34="","",IF(K34&gt;'2. Programación Operativa'!O34,"Terminada con retraso","Terminada"))</f>
        <v/>
      </c>
    </row>
    <row r="35" spans="1:16" s="8" customFormat="1" x14ac:dyDescent="0.25">
      <c r="A35" s="69" t="str">
        <f>'2. Programación Operativa'!A35</f>
        <v/>
      </c>
      <c r="B35" s="76"/>
      <c r="C35" s="167" t="str">
        <f>IF('2. Programación Operativa'!F35="","",'2. Programación Operativa'!F35)</f>
        <v/>
      </c>
      <c r="D35" s="167" t="str">
        <f>IF('2. Programación Operativa'!I35="","",'2. Programación Operativa'!I35)</f>
        <v/>
      </c>
      <c r="E35" s="167" t="str">
        <f t="shared" si="4"/>
        <v/>
      </c>
      <c r="F35" s="167" t="str">
        <f t="shared" si="1"/>
        <v/>
      </c>
      <c r="G35" s="167" t="str">
        <f t="shared" si="5"/>
        <v/>
      </c>
      <c r="H35" s="167" t="str">
        <f>IF('2. Programación Operativa'!K35="","",'2. Programación Operativa'!K35)</f>
        <v/>
      </c>
      <c r="I35" s="168"/>
      <c r="J35" s="169"/>
      <c r="K35" s="170"/>
      <c r="L35" s="171" t="str">
        <f ca="1">IF(J35="","",IF(J35="En proceso","En proceso",IF(J35="Pendiente","Pendiente",IF(J35="Eliminada","Eliminada",IF(AND(J35="Terminada",K35&lt;&gt;"",K35&gt;='2. Programación Operativa'!N35,K35&lt;=TODAY()),"Terminada",IF(K35&lt;'2. Programación Operativa'!N35,"La fecha no puede ser menor a la fecha inicial declarada",IF(AND(J35="",K35=""),"Complete Estados",IF(K35&gt;TODAY(),"Fecha mal declarada","Falta Registro"))))))))</f>
        <v/>
      </c>
      <c r="M35" s="172"/>
      <c r="N35" s="173" t="str">
        <f>IF('2. Programación Operativa'!L35="","",IF(M35="","Falta Información",IF(M35&gt;=0,M35/'2. Programación Operativa'!L35,"")))</f>
        <v/>
      </c>
      <c r="O35" s="71" t="str">
        <f t="shared" si="2"/>
        <v/>
      </c>
      <c r="P35" s="21" t="str">
        <f>IF(A35="","",IF(K35&gt;'2. Programación Operativa'!O35,"Terminada con retraso","Terminada"))</f>
        <v/>
      </c>
    </row>
    <row r="36" spans="1:16" s="8" customFormat="1" x14ac:dyDescent="0.25">
      <c r="A36" s="69" t="str">
        <f>'2. Programación Operativa'!A36</f>
        <v/>
      </c>
      <c r="B36" s="76"/>
      <c r="C36" s="167" t="str">
        <f>IF('2. Programación Operativa'!F36="","",'2. Programación Operativa'!F36)</f>
        <v/>
      </c>
      <c r="D36" s="167" t="str">
        <f>IF('2. Programación Operativa'!I36="","",'2. Programación Operativa'!I36)</f>
        <v/>
      </c>
      <c r="E36" s="167" t="str">
        <f t="shared" si="4"/>
        <v/>
      </c>
      <c r="F36" s="167" t="str">
        <f t="shared" si="1"/>
        <v/>
      </c>
      <c r="G36" s="167" t="str">
        <f t="shared" si="5"/>
        <v/>
      </c>
      <c r="H36" s="167" t="str">
        <f>IF('2. Programación Operativa'!K36="","",'2. Programación Operativa'!K36)</f>
        <v/>
      </c>
      <c r="I36" s="168"/>
      <c r="J36" s="169"/>
      <c r="K36" s="170"/>
      <c r="L36" s="171" t="str">
        <f ca="1">IF(J36="","",IF(J36="En proceso","En proceso",IF(J36="Pendiente","Pendiente",IF(J36="Eliminada","Eliminada",IF(AND(J36="Terminada",K36&lt;&gt;"",K36&gt;='2. Programación Operativa'!N36,K36&lt;=TODAY()),"Terminada",IF(K36&lt;'2. Programación Operativa'!N36,"La fecha no puede ser menor a la fecha inicial declarada",IF(AND(J36="",K36=""),"Complete Estados",IF(K36&gt;TODAY(),"Fecha mal declarada","Falta Registro"))))))))</f>
        <v/>
      </c>
      <c r="M36" s="172"/>
      <c r="N36" s="173" t="str">
        <f>IF('2. Programación Operativa'!L36="","",IF(M36="","Falta Información",IF(M36&gt;=0,M36/'2. Programación Operativa'!L36,"")))</f>
        <v/>
      </c>
      <c r="O36" s="71" t="str">
        <f t="shared" si="2"/>
        <v/>
      </c>
      <c r="P36" s="21" t="str">
        <f>IF(A36="","",IF(K36&gt;'2. Programación Operativa'!O36,"Terminada con retraso","Terminada"))</f>
        <v/>
      </c>
    </row>
    <row r="37" spans="1:16" s="8" customFormat="1" x14ac:dyDescent="0.25">
      <c r="A37" s="69" t="str">
        <f>'2. Programación Operativa'!A37</f>
        <v/>
      </c>
      <c r="B37" s="76"/>
      <c r="C37" s="167" t="str">
        <f>IF('2. Programación Operativa'!F37="","",'2. Programación Operativa'!F37)</f>
        <v/>
      </c>
      <c r="D37" s="167" t="str">
        <f>IF('2. Programación Operativa'!I37="","",'2. Programación Operativa'!I37)</f>
        <v/>
      </c>
      <c r="E37" s="167" t="str">
        <f t="shared" si="4"/>
        <v/>
      </c>
      <c r="F37" s="167" t="str">
        <f t="shared" si="1"/>
        <v/>
      </c>
      <c r="G37" s="167" t="str">
        <f t="shared" si="5"/>
        <v/>
      </c>
      <c r="H37" s="167" t="str">
        <f>IF('2. Programación Operativa'!K37="","",'2. Programación Operativa'!K37)</f>
        <v/>
      </c>
      <c r="I37" s="168"/>
      <c r="J37" s="169"/>
      <c r="K37" s="170"/>
      <c r="L37" s="171" t="str">
        <f ca="1">IF(J37="","",IF(J37="En proceso","En proceso",IF(J37="Pendiente","Pendiente",IF(J37="Eliminada","Eliminada",IF(AND(J37="Terminada",K37&lt;&gt;"",K37&gt;='2. Programación Operativa'!N37,K37&lt;=TODAY()),"Terminada",IF(K37&lt;'2. Programación Operativa'!N37,"La fecha no puede ser menor a la fecha inicial declarada",IF(AND(J37="",K37=""),"Complete Estados",IF(K37&gt;TODAY(),"Fecha mal declarada","Falta Registro"))))))))</f>
        <v/>
      </c>
      <c r="M37" s="172"/>
      <c r="N37" s="173" t="str">
        <f>IF('2. Programación Operativa'!L37="","",IF(M37="","Falta Información",IF(M37&gt;=0,M37/'2. Programación Operativa'!L37,"")))</f>
        <v/>
      </c>
      <c r="O37" s="71" t="str">
        <f t="shared" si="2"/>
        <v/>
      </c>
      <c r="P37" s="21" t="str">
        <f>IF(A37="","",IF(K37&gt;'2. Programación Operativa'!O37,"Terminada con retraso","Terminada"))</f>
        <v/>
      </c>
    </row>
    <row r="38" spans="1:16" s="8" customFormat="1" x14ac:dyDescent="0.25">
      <c r="A38" s="69" t="str">
        <f>'2. Programación Operativa'!A38</f>
        <v/>
      </c>
      <c r="B38" s="76"/>
      <c r="C38" s="167" t="str">
        <f>IF('2. Programación Operativa'!F38="","",'2. Programación Operativa'!F38)</f>
        <v/>
      </c>
      <c r="D38" s="167" t="str">
        <f>IF('2. Programación Operativa'!I38="","",'2. Programación Operativa'!I38)</f>
        <v/>
      </c>
      <c r="E38" s="167" t="str">
        <f t="shared" si="4"/>
        <v/>
      </c>
      <c r="F38" s="167" t="str">
        <f t="shared" si="1"/>
        <v/>
      </c>
      <c r="G38" s="167" t="str">
        <f t="shared" si="5"/>
        <v/>
      </c>
      <c r="H38" s="167" t="str">
        <f>IF('2. Programación Operativa'!K38="","",'2. Programación Operativa'!K38)</f>
        <v/>
      </c>
      <c r="I38" s="168"/>
      <c r="J38" s="169"/>
      <c r="K38" s="170"/>
      <c r="L38" s="171" t="str">
        <f ca="1">IF(J38="","",IF(J38="En proceso","En proceso",IF(J38="Pendiente","Pendiente",IF(J38="Eliminada","Eliminada",IF(AND(J38="Terminada",K38&lt;&gt;"",K38&gt;='2. Programación Operativa'!N38,K38&lt;=TODAY()),"Terminada",IF(K38&lt;'2. Programación Operativa'!N38,"La fecha no puede ser menor a la fecha inicial declarada",IF(AND(J38="",K38=""),"Complete Estados",IF(K38&gt;TODAY(),"Fecha mal declarada","Falta Registro"))))))))</f>
        <v/>
      </c>
      <c r="M38" s="172"/>
      <c r="N38" s="173" t="str">
        <f>IF('2. Programación Operativa'!L38="","",IF(M38="","Falta Información",IF(M38&gt;=0,M38/'2. Programación Operativa'!L38,"")))</f>
        <v/>
      </c>
      <c r="O38" s="71" t="str">
        <f t="shared" si="2"/>
        <v/>
      </c>
      <c r="P38" s="21" t="str">
        <f>IF(A38="","",IF(K38&gt;'2. Programación Operativa'!O38,"Terminada con retraso","Terminada"))</f>
        <v/>
      </c>
    </row>
    <row r="39" spans="1:16" s="8" customFormat="1" x14ac:dyDescent="0.25">
      <c r="A39" s="69" t="str">
        <f>'2. Programación Operativa'!A39</f>
        <v/>
      </c>
      <c r="B39" s="76"/>
      <c r="C39" s="167" t="str">
        <f>IF('2. Programación Operativa'!F39="","",'2. Programación Operativa'!F39)</f>
        <v/>
      </c>
      <c r="D39" s="167" t="str">
        <f>IF('2. Programación Operativa'!I39="","",'2. Programación Operativa'!I39)</f>
        <v/>
      </c>
      <c r="E39" s="167" t="str">
        <f t="shared" si="4"/>
        <v/>
      </c>
      <c r="F39" s="167" t="str">
        <f t="shared" si="1"/>
        <v/>
      </c>
      <c r="G39" s="167" t="str">
        <f t="shared" si="5"/>
        <v/>
      </c>
      <c r="H39" s="167" t="str">
        <f>IF('2. Programación Operativa'!K39="","",'2. Programación Operativa'!K39)</f>
        <v/>
      </c>
      <c r="I39" s="168"/>
      <c r="J39" s="169"/>
      <c r="K39" s="170"/>
      <c r="L39" s="171" t="str">
        <f ca="1">IF(J39="","",IF(J39="En proceso","En proceso",IF(J39="Pendiente","Pendiente",IF(J39="Eliminada","Eliminada",IF(AND(J39="Terminada",K39&lt;&gt;"",K39&gt;='2. Programación Operativa'!N39,K39&lt;=TODAY()),"Terminada",IF(K39&lt;'2. Programación Operativa'!N39,"La fecha no puede ser menor a la fecha inicial declarada",IF(AND(J39="",K39=""),"Complete Estados",IF(K39&gt;TODAY(),"Fecha mal declarada","Falta Registro"))))))))</f>
        <v/>
      </c>
      <c r="M39" s="172"/>
      <c r="N39" s="173" t="str">
        <f>IF('2. Programación Operativa'!L39="","",IF(M39="","Falta Información",IF(M39&gt;=0,M39/'2. Programación Operativa'!L39,"")))</f>
        <v/>
      </c>
      <c r="O39" s="71" t="str">
        <f t="shared" si="2"/>
        <v/>
      </c>
      <c r="P39" s="21" t="str">
        <f>IF(A39="","",IF(K39&gt;'2. Programación Operativa'!O39,"Terminada con retraso","Terminada"))</f>
        <v/>
      </c>
    </row>
    <row r="40" spans="1:16" s="8" customFormat="1" x14ac:dyDescent="0.25">
      <c r="A40" s="69" t="str">
        <f>'2. Programación Operativa'!A40</f>
        <v/>
      </c>
      <c r="B40" s="76"/>
      <c r="C40" s="167" t="str">
        <f>IF('2. Programación Operativa'!F40="","",'2. Programación Operativa'!F40)</f>
        <v/>
      </c>
      <c r="D40" s="167" t="str">
        <f>IF('2. Programación Operativa'!I40="","",'2. Programación Operativa'!I40)</f>
        <v/>
      </c>
      <c r="E40" s="167" t="str">
        <f t="shared" si="4"/>
        <v/>
      </c>
      <c r="F40" s="167" t="str">
        <f t="shared" si="1"/>
        <v/>
      </c>
      <c r="G40" s="167" t="str">
        <f t="shared" si="5"/>
        <v/>
      </c>
      <c r="H40" s="167" t="str">
        <f>IF('2. Programación Operativa'!K40="","",'2. Programación Operativa'!K40)</f>
        <v/>
      </c>
      <c r="I40" s="168"/>
      <c r="J40" s="169"/>
      <c r="K40" s="170"/>
      <c r="L40" s="171" t="str">
        <f ca="1">IF(J40="","",IF(J40="En proceso","En proceso",IF(J40="Pendiente","Pendiente",IF(J40="Eliminada","Eliminada",IF(AND(J40="Terminada",K40&lt;&gt;"",K40&gt;='2. Programación Operativa'!N40,K40&lt;=TODAY()),"Terminada",IF(K40&lt;'2. Programación Operativa'!N40,"La fecha no puede ser menor a la fecha inicial declarada",IF(AND(J40="",K40=""),"Complete Estados",IF(K40&gt;TODAY(),"Fecha mal declarada","Falta Registro"))))))))</f>
        <v/>
      </c>
      <c r="M40" s="172"/>
      <c r="N40" s="173" t="str">
        <f>IF('2. Programación Operativa'!L40="","",IF(M40="","Falta Información",IF(M40&gt;=0,M40/'2. Programación Operativa'!L40,"")))</f>
        <v/>
      </c>
      <c r="O40" s="71" t="str">
        <f t="shared" si="2"/>
        <v/>
      </c>
      <c r="P40" s="21" t="str">
        <f>IF(A40="","",IF(K40&gt;'2. Programación Operativa'!O40,"Terminada con retraso","Terminada"))</f>
        <v/>
      </c>
    </row>
    <row r="41" spans="1:16" s="8" customFormat="1" x14ac:dyDescent="0.25">
      <c r="A41" s="69" t="str">
        <f>'2. Programación Operativa'!A41</f>
        <v/>
      </c>
      <c r="B41" s="76"/>
      <c r="C41" s="167" t="str">
        <f>IF('2. Programación Operativa'!F41="","",'2. Programación Operativa'!F41)</f>
        <v/>
      </c>
      <c r="D41" s="167" t="str">
        <f>IF('2. Programación Operativa'!I41="","",'2. Programación Operativa'!I41)</f>
        <v/>
      </c>
      <c r="E41" s="167" t="str">
        <f t="shared" si="4"/>
        <v/>
      </c>
      <c r="F41" s="167" t="str">
        <f t="shared" si="1"/>
        <v/>
      </c>
      <c r="G41" s="167" t="str">
        <f t="shared" si="5"/>
        <v/>
      </c>
      <c r="H41" s="167" t="str">
        <f>IF('2. Programación Operativa'!K41="","",'2. Programación Operativa'!K41)</f>
        <v/>
      </c>
      <c r="I41" s="168"/>
      <c r="J41" s="169"/>
      <c r="K41" s="170"/>
      <c r="L41" s="171" t="str">
        <f ca="1">IF(J41="","",IF(J41="En proceso","En proceso",IF(J41="Pendiente","Pendiente",IF(J41="Eliminada","Eliminada",IF(AND(J41="Terminada",K41&lt;&gt;"",K41&gt;='2. Programación Operativa'!N41,K41&lt;=TODAY()),"Terminada",IF(K41&lt;'2. Programación Operativa'!N41,"La fecha no puede ser menor a la fecha inicial declarada",IF(AND(J41="",K41=""),"Complete Estados",IF(K41&gt;TODAY(),"Fecha mal declarada","Falta Registro"))))))))</f>
        <v/>
      </c>
      <c r="M41" s="172"/>
      <c r="N41" s="173" t="str">
        <f>IF('2. Programación Operativa'!L41="","",IF(M41="","Falta Información",IF(M41&gt;=0,M41/'2. Programación Operativa'!L41,"")))</f>
        <v/>
      </c>
      <c r="O41" s="71" t="str">
        <f t="shared" si="2"/>
        <v/>
      </c>
      <c r="P41" s="21" t="str">
        <f>IF(A41="","",IF(K41&gt;'2. Programación Operativa'!O41,"Terminada con retraso","Terminada"))</f>
        <v/>
      </c>
    </row>
    <row r="42" spans="1:16" s="8" customFormat="1" x14ac:dyDescent="0.25">
      <c r="A42" s="69" t="str">
        <f>'2. Programación Operativa'!A42</f>
        <v/>
      </c>
      <c r="B42" s="76"/>
      <c r="C42" s="167" t="str">
        <f>IF('2. Programación Operativa'!F42="","",'2. Programación Operativa'!F42)</f>
        <v/>
      </c>
      <c r="D42" s="167" t="str">
        <f>IF('2. Programación Operativa'!I42="","",'2. Programación Operativa'!I42)</f>
        <v/>
      </c>
      <c r="E42" s="167" t="str">
        <f t="shared" si="4"/>
        <v/>
      </c>
      <c r="F42" s="167" t="str">
        <f t="shared" si="1"/>
        <v/>
      </c>
      <c r="G42" s="167" t="str">
        <f t="shared" si="5"/>
        <v/>
      </c>
      <c r="H42" s="167" t="str">
        <f>IF('2. Programación Operativa'!K42="","",'2. Programación Operativa'!K42)</f>
        <v/>
      </c>
      <c r="I42" s="168"/>
      <c r="J42" s="169"/>
      <c r="K42" s="170"/>
      <c r="L42" s="171" t="str">
        <f ca="1">IF(J42="","",IF(J42="En proceso","En proceso",IF(J42="Pendiente","Pendiente",IF(J42="Eliminada","Eliminada",IF(AND(J42="Terminada",K42&lt;&gt;"",K42&gt;='2. Programación Operativa'!N42,K42&lt;=TODAY()),"Terminada",IF(K42&lt;'2. Programación Operativa'!N42,"La fecha no puede ser menor a la fecha inicial declarada",IF(AND(J42="",K42=""),"Complete Estados",IF(K42&gt;TODAY(),"Fecha mal declarada","Falta Registro"))))))))</f>
        <v/>
      </c>
      <c r="M42" s="172"/>
      <c r="N42" s="173" t="str">
        <f>IF('2. Programación Operativa'!L42="","",IF(M42="","Falta Información",IF(M42&gt;=0,M42/'2. Programación Operativa'!L42,"")))</f>
        <v/>
      </c>
      <c r="O42" s="71" t="str">
        <f t="shared" si="2"/>
        <v/>
      </c>
      <c r="P42" s="21" t="str">
        <f>IF(A42="","",IF(K42&gt;'2. Programación Operativa'!O42,"Terminada con retraso","Terminada"))</f>
        <v/>
      </c>
    </row>
    <row r="43" spans="1:16" s="8" customFormat="1" x14ac:dyDescent="0.25">
      <c r="A43" s="69" t="str">
        <f>'2. Programación Operativa'!A43</f>
        <v/>
      </c>
      <c r="B43" s="76"/>
      <c r="C43" s="167" t="str">
        <f>IF('2. Programación Operativa'!F43="","",'2. Programación Operativa'!F43)</f>
        <v/>
      </c>
      <c r="D43" s="167" t="str">
        <f>IF('2. Programación Operativa'!I43="","",'2. Programación Operativa'!I43)</f>
        <v/>
      </c>
      <c r="E43" s="167" t="str">
        <f t="shared" si="4"/>
        <v/>
      </c>
      <c r="F43" s="167" t="str">
        <f t="shared" si="1"/>
        <v/>
      </c>
      <c r="G43" s="167" t="str">
        <f t="shared" si="5"/>
        <v/>
      </c>
      <c r="H43" s="167" t="str">
        <f>IF('2. Programación Operativa'!K43="","",'2. Programación Operativa'!K43)</f>
        <v/>
      </c>
      <c r="I43" s="168"/>
      <c r="J43" s="169"/>
      <c r="K43" s="170"/>
      <c r="L43" s="171" t="str">
        <f ca="1">IF(J43="","",IF(J43="En proceso","En proceso",IF(J43="Pendiente","Pendiente",IF(J43="Eliminada","Eliminada",IF(AND(J43="Terminada",K43&lt;&gt;"",K43&gt;='2. Programación Operativa'!N43,K43&lt;=TODAY()),"Terminada",IF(K43&lt;'2. Programación Operativa'!N43,"La fecha no puede ser menor a la fecha inicial declarada",IF(AND(J43="",K43=""),"Complete Estados",IF(K43&gt;TODAY(),"Fecha mal declarada","Falta Registro"))))))))</f>
        <v/>
      </c>
      <c r="M43" s="172"/>
      <c r="N43" s="173" t="str">
        <f>IF('2. Programación Operativa'!L43="","",IF(M43="","Falta Información",IF(M43&gt;=0,M43/'2. Programación Operativa'!L43,"")))</f>
        <v/>
      </c>
      <c r="O43" s="71" t="str">
        <f t="shared" si="2"/>
        <v/>
      </c>
      <c r="P43" s="21" t="str">
        <f>IF(A43="","",IF(K43&gt;'2. Programación Operativa'!O43,"Terminada con retraso","Terminada"))</f>
        <v/>
      </c>
    </row>
    <row r="44" spans="1:16" s="8" customFormat="1" x14ac:dyDescent="0.25">
      <c r="A44" s="69" t="str">
        <f>'2. Programación Operativa'!A44</f>
        <v/>
      </c>
      <c r="B44" s="76"/>
      <c r="C44" s="167" t="str">
        <f>IF('2. Programación Operativa'!F44="","",'2. Programación Operativa'!F44)</f>
        <v/>
      </c>
      <c r="D44" s="167" t="str">
        <f>IF('2. Programación Operativa'!I44="","",'2. Programación Operativa'!I44)</f>
        <v/>
      </c>
      <c r="E44" s="167" t="str">
        <f t="shared" si="4"/>
        <v/>
      </c>
      <c r="F44" s="167" t="str">
        <f t="shared" si="1"/>
        <v/>
      </c>
      <c r="G44" s="167" t="str">
        <f t="shared" si="5"/>
        <v/>
      </c>
      <c r="H44" s="167" t="str">
        <f>IF('2. Programación Operativa'!K44="","",'2. Programación Operativa'!K44)</f>
        <v/>
      </c>
      <c r="I44" s="168"/>
      <c r="J44" s="169"/>
      <c r="K44" s="170"/>
      <c r="L44" s="171" t="str">
        <f ca="1">IF(J44="","",IF(J44="En proceso","En proceso",IF(J44="Pendiente","Pendiente",IF(J44="Eliminada","Eliminada",IF(AND(J44="Terminada",K44&lt;&gt;"",K44&gt;='2. Programación Operativa'!N44,K44&lt;=TODAY()),"Terminada",IF(K44&lt;'2. Programación Operativa'!N44,"La fecha no puede ser menor a la fecha inicial declarada",IF(AND(J44="",K44=""),"Complete Estados",IF(K44&gt;TODAY(),"Fecha mal declarada","Falta Registro"))))))))</f>
        <v/>
      </c>
      <c r="M44" s="172"/>
      <c r="N44" s="173" t="str">
        <f>IF('2. Programación Operativa'!L44="","",IF(M44="","Falta Información",IF(M44&gt;=0,M44/'2. Programación Operativa'!L44,"")))</f>
        <v/>
      </c>
      <c r="O44" s="71" t="str">
        <f t="shared" si="2"/>
        <v/>
      </c>
      <c r="P44" s="21" t="str">
        <f>IF(A44="","",IF(K44&gt;'2. Programación Operativa'!O44,"Terminada con retraso","Terminada"))</f>
        <v/>
      </c>
    </row>
    <row r="45" spans="1:16" s="8" customFormat="1" x14ac:dyDescent="0.25">
      <c r="A45" s="69" t="str">
        <f>'2. Programación Operativa'!A45</f>
        <v/>
      </c>
      <c r="B45" s="76"/>
      <c r="C45" s="167" t="str">
        <f>IF('2. Programación Operativa'!F45="","",'2. Programación Operativa'!F45)</f>
        <v/>
      </c>
      <c r="D45" s="167" t="str">
        <f>IF('2. Programación Operativa'!I45="","",'2. Programación Operativa'!I45)</f>
        <v/>
      </c>
      <c r="E45" s="167" t="str">
        <f t="shared" si="4"/>
        <v/>
      </c>
      <c r="F45" s="167" t="str">
        <f t="shared" si="1"/>
        <v/>
      </c>
      <c r="G45" s="167" t="str">
        <f t="shared" si="5"/>
        <v/>
      </c>
      <c r="H45" s="167" t="str">
        <f>IF('2. Programación Operativa'!K45="","",'2. Programación Operativa'!K45)</f>
        <v/>
      </c>
      <c r="I45" s="168"/>
      <c r="J45" s="169"/>
      <c r="K45" s="170"/>
      <c r="L45" s="171" t="str">
        <f ca="1">IF(J45="","",IF(J45="En proceso","En proceso",IF(J45="Pendiente","Pendiente",IF(J45="Eliminada","Eliminada",IF(AND(J45="Terminada",K45&lt;&gt;"",K45&gt;='2. Programación Operativa'!N45,K45&lt;=TODAY()),"Terminada",IF(K45&lt;'2. Programación Operativa'!N45,"La fecha no puede ser menor a la fecha inicial declarada",IF(AND(J45="",K45=""),"Complete Estados",IF(K45&gt;TODAY(),"Fecha mal declarada","Falta Registro"))))))))</f>
        <v/>
      </c>
      <c r="M45" s="172"/>
      <c r="N45" s="173" t="str">
        <f>IF('2. Programación Operativa'!L45="","",IF(M45="","Falta Información",IF(M45&gt;=0,M45/'2. Programación Operativa'!L45,"")))</f>
        <v/>
      </c>
      <c r="O45" s="71" t="str">
        <f t="shared" si="2"/>
        <v/>
      </c>
      <c r="P45" s="21" t="str">
        <f>IF(A45="","",IF(K45&gt;'2. Programación Operativa'!O45,"Terminada con retraso","Terminada"))</f>
        <v/>
      </c>
    </row>
    <row r="46" spans="1:16" s="8" customFormat="1" x14ac:dyDescent="0.25">
      <c r="A46" s="69" t="str">
        <f>'2. Programación Operativa'!A46</f>
        <v/>
      </c>
      <c r="B46" s="76"/>
      <c r="C46" s="167" t="str">
        <f>IF('2. Programación Operativa'!F46="","",'2. Programación Operativa'!F46)</f>
        <v/>
      </c>
      <c r="D46" s="167" t="str">
        <f>IF('2. Programación Operativa'!I46="","",'2. Programación Operativa'!I46)</f>
        <v/>
      </c>
      <c r="E46" s="167" t="str">
        <f t="shared" si="4"/>
        <v/>
      </c>
      <c r="F46" s="167" t="str">
        <f t="shared" si="1"/>
        <v/>
      </c>
      <c r="G46" s="167" t="str">
        <f t="shared" si="5"/>
        <v/>
      </c>
      <c r="H46" s="167" t="str">
        <f>IF('2. Programación Operativa'!K46="","",'2. Programación Operativa'!K46)</f>
        <v/>
      </c>
      <c r="I46" s="168"/>
      <c r="J46" s="169"/>
      <c r="K46" s="170"/>
      <c r="L46" s="171" t="str">
        <f ca="1">IF(J46="","",IF(J46="En proceso","En proceso",IF(J46="Pendiente","Pendiente",IF(J46="Eliminada","Eliminada",IF(AND(J46="Terminada",K46&lt;&gt;"",K46&gt;='2. Programación Operativa'!N46,K46&lt;=TODAY()),"Terminada",IF(K46&lt;'2. Programación Operativa'!N46,"La fecha no puede ser menor a la fecha inicial declarada",IF(AND(J46="",K46=""),"Complete Estados",IF(K46&gt;TODAY(),"Fecha mal declarada","Falta Registro"))))))))</f>
        <v/>
      </c>
      <c r="M46" s="172"/>
      <c r="N46" s="173" t="str">
        <f>IF('2. Programación Operativa'!L46="","",IF(M46="","Falta Información",IF(M46&gt;=0,M46/'2. Programación Operativa'!L46,"")))</f>
        <v/>
      </c>
      <c r="O46" s="71" t="str">
        <f t="shared" si="2"/>
        <v/>
      </c>
      <c r="P46" s="21" t="str">
        <f>IF(A46="","",IF(K46&gt;'2. Programación Operativa'!O46,"Terminada con retraso","Terminada"))</f>
        <v/>
      </c>
    </row>
    <row r="47" spans="1:16" s="8" customFormat="1" x14ac:dyDescent="0.25">
      <c r="A47" s="69" t="str">
        <f>'2. Programación Operativa'!A47</f>
        <v/>
      </c>
      <c r="B47" s="76"/>
      <c r="C47" s="167" t="str">
        <f>IF('2. Programación Operativa'!F47="","",'2. Programación Operativa'!F47)</f>
        <v/>
      </c>
      <c r="D47" s="167" t="str">
        <f>IF('2. Programación Operativa'!I47="","",'2. Programación Operativa'!I47)</f>
        <v/>
      </c>
      <c r="E47" s="167" t="str">
        <f t="shared" si="4"/>
        <v/>
      </c>
      <c r="F47" s="167" t="str">
        <f t="shared" si="1"/>
        <v/>
      </c>
      <c r="G47" s="167" t="str">
        <f t="shared" si="5"/>
        <v/>
      </c>
      <c r="H47" s="167" t="str">
        <f>IF('2. Programación Operativa'!K47="","",'2. Programación Operativa'!K47)</f>
        <v/>
      </c>
      <c r="I47" s="168"/>
      <c r="J47" s="169"/>
      <c r="K47" s="170"/>
      <c r="L47" s="171" t="str">
        <f ca="1">IF(J47="","",IF(J47="En proceso","En proceso",IF(J47="Pendiente","Pendiente",IF(J47="Eliminada","Eliminada",IF(AND(J47="Terminada",K47&lt;&gt;"",K47&gt;='2. Programación Operativa'!N47,K47&lt;=TODAY()),"Terminada",IF(K47&lt;'2. Programación Operativa'!N47,"La fecha no puede ser menor a la fecha inicial declarada",IF(AND(J47="",K47=""),"Complete Estados",IF(K47&gt;TODAY(),"Fecha mal declarada","Falta Registro"))))))))</f>
        <v/>
      </c>
      <c r="M47" s="172"/>
      <c r="N47" s="173" t="str">
        <f>IF('2. Programación Operativa'!L47="","",IF(M47="","Falta Información",IF(M47&gt;=0,M47/'2. Programación Operativa'!L47,"")))</f>
        <v/>
      </c>
      <c r="O47" s="71" t="str">
        <f t="shared" si="2"/>
        <v/>
      </c>
      <c r="P47" s="21" t="str">
        <f>IF(A47="","",IF(K47&gt;'2. Programación Operativa'!O47,"Terminada con retraso","Terminada"))</f>
        <v/>
      </c>
    </row>
    <row r="48" spans="1:16" s="8" customFormat="1" x14ac:dyDescent="0.25">
      <c r="A48" s="69" t="str">
        <f>'2. Programación Operativa'!A48</f>
        <v/>
      </c>
      <c r="B48" s="76"/>
      <c r="C48" s="167" t="str">
        <f>IF('2. Programación Operativa'!F48="","",'2. Programación Operativa'!F48)</f>
        <v/>
      </c>
      <c r="D48" s="167" t="str">
        <f>IF('2. Programación Operativa'!I48="","",'2. Programación Operativa'!I48)</f>
        <v/>
      </c>
      <c r="E48" s="167" t="str">
        <f t="shared" si="4"/>
        <v/>
      </c>
      <c r="F48" s="167" t="str">
        <f t="shared" si="1"/>
        <v/>
      </c>
      <c r="G48" s="167" t="str">
        <f t="shared" si="5"/>
        <v/>
      </c>
      <c r="H48" s="167" t="str">
        <f>IF('2. Programación Operativa'!K48="","",'2. Programación Operativa'!K48)</f>
        <v/>
      </c>
      <c r="I48" s="168"/>
      <c r="J48" s="169"/>
      <c r="K48" s="170"/>
      <c r="L48" s="171" t="str">
        <f ca="1">IF(J48="","",IF(J48="En proceso","En proceso",IF(J48="Pendiente","Pendiente",IF(J48="Eliminada","Eliminada",IF(AND(J48="Terminada",K48&lt;&gt;"",K48&gt;='2. Programación Operativa'!N48,K48&lt;=TODAY()),"Terminada",IF(K48&lt;'2. Programación Operativa'!N48,"La fecha no puede ser menor a la fecha inicial declarada",IF(AND(J48="",K48=""),"Complete Estados",IF(K48&gt;TODAY(),"Fecha mal declarada","Falta Registro"))))))))</f>
        <v/>
      </c>
      <c r="M48" s="172"/>
      <c r="N48" s="173" t="str">
        <f>IF('2. Programación Operativa'!L48="","",IF(M48="","Falta Información",IF(M48&gt;=0,M48/'2. Programación Operativa'!L48,"")))</f>
        <v/>
      </c>
      <c r="O48" s="71" t="str">
        <f t="shared" si="2"/>
        <v/>
      </c>
      <c r="P48" s="21" t="str">
        <f>IF(A48="","",IF(K48&gt;'2. Programación Operativa'!O48,"Terminada con retraso","Terminada"))</f>
        <v/>
      </c>
    </row>
    <row r="49" spans="1:16" s="8" customFormat="1" x14ac:dyDescent="0.25">
      <c r="A49" s="69" t="str">
        <f>'2. Programación Operativa'!A49</f>
        <v/>
      </c>
      <c r="B49" s="76"/>
      <c r="C49" s="167" t="str">
        <f>IF('2. Programación Operativa'!F49="","",'2. Programación Operativa'!F49)</f>
        <v/>
      </c>
      <c r="D49" s="167" t="str">
        <f>IF('2. Programación Operativa'!I49="","",'2. Programación Operativa'!I49)</f>
        <v/>
      </c>
      <c r="E49" s="167" t="str">
        <f t="shared" si="4"/>
        <v/>
      </c>
      <c r="F49" s="167" t="str">
        <f t="shared" si="1"/>
        <v/>
      </c>
      <c r="G49" s="167" t="str">
        <f t="shared" si="5"/>
        <v/>
      </c>
      <c r="H49" s="167" t="str">
        <f>IF('2. Programación Operativa'!K49="","",'2. Programación Operativa'!K49)</f>
        <v/>
      </c>
      <c r="I49" s="168"/>
      <c r="J49" s="169"/>
      <c r="K49" s="170"/>
      <c r="L49" s="171" t="str">
        <f ca="1">IF(J49="","",IF(J49="En proceso","En proceso",IF(J49="Pendiente","Pendiente",IF(J49="Eliminada","Eliminada",IF(AND(J49="Terminada",K49&lt;&gt;"",K49&gt;='2. Programación Operativa'!N49,K49&lt;=TODAY()),"Terminada",IF(K49&lt;'2. Programación Operativa'!N49,"La fecha no puede ser menor a la fecha inicial declarada",IF(AND(J49="",K49=""),"Complete Estados",IF(K49&gt;TODAY(),"Fecha mal declarada","Falta Registro"))))))))</f>
        <v/>
      </c>
      <c r="M49" s="172"/>
      <c r="N49" s="173" t="str">
        <f>IF('2. Programación Operativa'!L49="","",IF(M49="","Falta Información",IF(M49&gt;=0,M49/'2. Programación Operativa'!L49,"")))</f>
        <v/>
      </c>
      <c r="O49" s="71" t="str">
        <f t="shared" si="2"/>
        <v/>
      </c>
      <c r="P49" s="21" t="str">
        <f>IF(A49="","",IF(K49&gt;'2. Programación Operativa'!O49,"Terminada con retraso","Terminada"))</f>
        <v/>
      </c>
    </row>
    <row r="50" spans="1:16" s="8" customFormat="1" x14ac:dyDescent="0.25">
      <c r="A50" s="69" t="str">
        <f>'2. Programación Operativa'!A50</f>
        <v/>
      </c>
      <c r="B50" s="76"/>
      <c r="C50" s="167" t="str">
        <f>IF('2. Programación Operativa'!F50="","",'2. Programación Operativa'!F50)</f>
        <v/>
      </c>
      <c r="D50" s="167" t="str">
        <f>IF('2. Programación Operativa'!I50="","",'2. Programación Operativa'!I50)</f>
        <v/>
      </c>
      <c r="E50" s="167" t="str">
        <f t="shared" si="4"/>
        <v/>
      </c>
      <c r="F50" s="167" t="str">
        <f t="shared" si="1"/>
        <v/>
      </c>
      <c r="G50" s="167" t="str">
        <f t="shared" si="5"/>
        <v/>
      </c>
      <c r="H50" s="167" t="str">
        <f>IF('2. Programación Operativa'!K50="","",'2. Programación Operativa'!K50)</f>
        <v/>
      </c>
      <c r="I50" s="168"/>
      <c r="J50" s="169"/>
      <c r="K50" s="170"/>
      <c r="L50" s="171" t="str">
        <f ca="1">IF(J50="","",IF(J50="En proceso","En proceso",IF(J50="Pendiente","Pendiente",IF(J50="Eliminada","Eliminada",IF(AND(J50="Terminada",K50&lt;&gt;"",K50&gt;='2. Programación Operativa'!N50,K50&lt;=TODAY()),"Terminada",IF(K50&lt;'2. Programación Operativa'!N50,"La fecha no puede ser menor a la fecha inicial declarada",IF(AND(J50="",K50=""),"Complete Estados",IF(K50&gt;TODAY(),"Fecha mal declarada","Falta Registro"))))))))</f>
        <v/>
      </c>
      <c r="M50" s="172"/>
      <c r="N50" s="173" t="str">
        <f>IF('2. Programación Operativa'!L50="","",IF(M50="","Falta Información",IF(M50&gt;=0,M50/'2. Programación Operativa'!L50,"")))</f>
        <v/>
      </c>
      <c r="O50" s="71" t="str">
        <f t="shared" si="2"/>
        <v/>
      </c>
      <c r="P50" s="21" t="str">
        <f>IF(A50="","",IF(K50&gt;'2. Programación Operativa'!O50,"Terminada con retraso","Terminada"))</f>
        <v/>
      </c>
    </row>
    <row r="51" spans="1:16" s="8" customFormat="1" x14ac:dyDescent="0.25">
      <c r="A51" s="69" t="str">
        <f>'2. Programación Operativa'!A51</f>
        <v/>
      </c>
      <c r="B51" s="76"/>
      <c r="C51" s="167" t="str">
        <f>IF('2. Programación Operativa'!F51="","",'2. Programación Operativa'!F51)</f>
        <v/>
      </c>
      <c r="D51" s="167" t="str">
        <f>IF('2. Programación Operativa'!I51="","",'2. Programación Operativa'!I51)</f>
        <v/>
      </c>
      <c r="E51" s="167" t="str">
        <f t="shared" si="4"/>
        <v/>
      </c>
      <c r="F51" s="167" t="str">
        <f t="shared" si="1"/>
        <v/>
      </c>
      <c r="G51" s="167" t="str">
        <f t="shared" si="5"/>
        <v/>
      </c>
      <c r="H51" s="167" t="str">
        <f>IF('2. Programación Operativa'!K51="","",'2. Programación Operativa'!K51)</f>
        <v/>
      </c>
      <c r="I51" s="168"/>
      <c r="J51" s="169"/>
      <c r="K51" s="170"/>
      <c r="L51" s="171" t="str">
        <f ca="1">IF(J51="","",IF(J51="En proceso","En proceso",IF(J51="Pendiente","Pendiente",IF(J51="Eliminada","Eliminada",IF(AND(J51="Terminada",K51&lt;&gt;"",K51&gt;='2. Programación Operativa'!N51,K51&lt;=TODAY()),"Terminada",IF(K51&lt;'2. Programación Operativa'!N51,"La fecha no puede ser menor a la fecha inicial declarada",IF(AND(J51="",K51=""),"Complete Estados",IF(K51&gt;TODAY(),"Fecha mal declarada","Falta Registro"))))))))</f>
        <v/>
      </c>
      <c r="M51" s="172"/>
      <c r="N51" s="173" t="str">
        <f>IF('2. Programación Operativa'!L51="","",IF(M51="","Falta Información",IF(M51&gt;=0,M51/'2. Programación Operativa'!L51,"")))</f>
        <v/>
      </c>
      <c r="O51" s="71" t="str">
        <f t="shared" si="2"/>
        <v/>
      </c>
      <c r="P51" s="21" t="str">
        <f>IF(A51="","",IF(K51&gt;'2. Programación Operativa'!O51,"Terminada con retraso","Terminada"))</f>
        <v/>
      </c>
    </row>
    <row r="52" spans="1:16" s="8" customFormat="1" x14ac:dyDescent="0.25">
      <c r="A52" s="69" t="str">
        <f>'2. Programación Operativa'!A52</f>
        <v/>
      </c>
      <c r="B52" s="76"/>
      <c r="C52" s="167" t="str">
        <f>IF('2. Programación Operativa'!F52="","",'2. Programación Operativa'!F52)</f>
        <v/>
      </c>
      <c r="D52" s="167" t="str">
        <f>IF('2. Programación Operativa'!I52="","",'2. Programación Operativa'!I52)</f>
        <v/>
      </c>
      <c r="E52" s="167" t="str">
        <f t="shared" si="4"/>
        <v/>
      </c>
      <c r="F52" s="167" t="str">
        <f t="shared" si="1"/>
        <v/>
      </c>
      <c r="G52" s="167" t="str">
        <f t="shared" si="5"/>
        <v/>
      </c>
      <c r="H52" s="167" t="str">
        <f>IF('2. Programación Operativa'!K52="","",'2. Programación Operativa'!K52)</f>
        <v/>
      </c>
      <c r="I52" s="168"/>
      <c r="J52" s="169"/>
      <c r="K52" s="170"/>
      <c r="L52" s="171" t="str">
        <f ca="1">IF(J52="","",IF(J52="En proceso","En proceso",IF(J52="Pendiente","Pendiente",IF(J52="Eliminada","Eliminada",IF(AND(J52="Terminada",K52&lt;&gt;"",K52&gt;='2. Programación Operativa'!N52,K52&lt;=TODAY()),"Terminada",IF(K52&lt;'2. Programación Operativa'!N52,"La fecha no puede ser menor a la fecha inicial declarada",IF(AND(J52="",K52=""),"Complete Estados",IF(K52&gt;TODAY(),"Fecha mal declarada","Falta Registro"))))))))</f>
        <v/>
      </c>
      <c r="M52" s="172"/>
      <c r="N52" s="173" t="str">
        <f>IF('2. Programación Operativa'!L52="","",IF(M52="","Falta Información",IF(M52&gt;=0,M52/'2. Programación Operativa'!L52,"")))</f>
        <v/>
      </c>
      <c r="O52" s="71" t="str">
        <f t="shared" si="2"/>
        <v/>
      </c>
      <c r="P52" s="21" t="str">
        <f>IF(A52="","",IF(K52&gt;'2. Programación Operativa'!O52,"Terminada con retraso","Terminada"))</f>
        <v/>
      </c>
    </row>
    <row r="53" spans="1:16" s="8" customFormat="1" x14ac:dyDescent="0.25">
      <c r="A53" s="69" t="str">
        <f>'2. Programación Operativa'!A53</f>
        <v/>
      </c>
      <c r="B53" s="76"/>
      <c r="C53" s="167" t="str">
        <f>IF('2. Programación Operativa'!F53="","",'2. Programación Operativa'!F53)</f>
        <v/>
      </c>
      <c r="D53" s="167" t="str">
        <f>IF('2. Programación Operativa'!I53="","",'2. Programación Operativa'!I53)</f>
        <v/>
      </c>
      <c r="E53" s="167" t="str">
        <f t="shared" si="4"/>
        <v/>
      </c>
      <c r="F53" s="167" t="str">
        <f t="shared" si="1"/>
        <v/>
      </c>
      <c r="G53" s="167" t="str">
        <f t="shared" si="5"/>
        <v/>
      </c>
      <c r="H53" s="167" t="str">
        <f>IF('2. Programación Operativa'!K53="","",'2. Programación Operativa'!K53)</f>
        <v/>
      </c>
      <c r="I53" s="168"/>
      <c r="J53" s="169"/>
      <c r="K53" s="170"/>
      <c r="L53" s="171" t="str">
        <f ca="1">IF(J53="","",IF(J53="En proceso","En proceso",IF(J53="Pendiente","Pendiente",IF(J53="Eliminada","Eliminada",IF(AND(J53="Terminada",K53&lt;&gt;"",K53&gt;='2. Programación Operativa'!N53,K53&lt;=TODAY()),"Terminada",IF(K53&lt;'2. Programación Operativa'!N53,"La fecha no puede ser menor a la fecha inicial declarada",IF(AND(J53="",K53=""),"Complete Estados",IF(K53&gt;TODAY(),"Fecha mal declarada","Falta Registro"))))))))</f>
        <v/>
      </c>
      <c r="M53" s="172"/>
      <c r="N53" s="173" t="str">
        <f>IF('2. Programación Operativa'!L53="","",IF(M53="","Falta Información",IF(M53&gt;=0,M53/'2. Programación Operativa'!L53,"")))</f>
        <v/>
      </c>
      <c r="O53" s="71" t="str">
        <f t="shared" si="2"/>
        <v/>
      </c>
      <c r="P53" s="21" t="str">
        <f>IF(A53="","",IF(K53&gt;'2. Programación Operativa'!O53,"Terminada con retraso","Terminada"))</f>
        <v/>
      </c>
    </row>
    <row r="54" spans="1:16" s="8" customFormat="1" ht="42.75" x14ac:dyDescent="0.25">
      <c r="A54" s="12" t="str">
        <f>'2. Programación Operativa'!A54</f>
        <v>N°</v>
      </c>
      <c r="B54" s="76"/>
      <c r="C54" s="174" t="s">
        <v>6355</v>
      </c>
      <c r="D54" s="174" t="s">
        <v>6362</v>
      </c>
      <c r="E54" s="174" t="s">
        <v>6363</v>
      </c>
      <c r="F54" s="174" t="str">
        <f t="shared" si="1"/>
        <v/>
      </c>
      <c r="G54" s="175"/>
      <c r="H54" s="176" t="s">
        <v>246</v>
      </c>
      <c r="I54" s="168"/>
      <c r="J54" s="177" t="s">
        <v>6040</v>
      </c>
      <c r="K54" s="178" t="s">
        <v>6041</v>
      </c>
      <c r="L54" s="179" t="s">
        <v>6020</v>
      </c>
      <c r="M54" s="180" t="s">
        <v>6283</v>
      </c>
      <c r="N54" s="181" t="s">
        <v>5991</v>
      </c>
      <c r="O54" s="70" t="s">
        <v>6419</v>
      </c>
      <c r="P54" s="10" t="s">
        <v>6042</v>
      </c>
    </row>
    <row r="55" spans="1:16" s="8" customFormat="1" x14ac:dyDescent="0.25">
      <c r="A55" s="69" t="str">
        <f>'2. Programación Operativa'!A55</f>
        <v/>
      </c>
      <c r="B55" s="76"/>
      <c r="C55" s="167" t="str">
        <f>IF('2. Programación Operativa'!F55="","",'2. Programación Operativa'!F55)</f>
        <v/>
      </c>
      <c r="D55" s="167" t="str">
        <f>IF('2. Programación Operativa'!I55="","",'2. Programación Operativa'!I55)</f>
        <v/>
      </c>
      <c r="E55" s="167" t="str">
        <f t="shared" ref="E55:E79" si="6">IF(C55="","",IF((COUNTIF(C:C,C55)-COUNTIFS(J:J,"Terminada",C:C,C55)-COUNTIFS(J:J,"Eliminada",C:C,C55))&gt;0,"Incompleto","Completo"))</f>
        <v/>
      </c>
      <c r="F55" s="167" t="str">
        <f t="shared" si="1"/>
        <v/>
      </c>
      <c r="G55" s="167" t="str">
        <f>IF(C55="","",IF(D55="","",IF(E55="Completo",+COUNTA(D55))))</f>
        <v/>
      </c>
      <c r="H55" s="167" t="str">
        <f>IF('2. Programación Operativa'!K55="","",'2. Programación Operativa'!K55)</f>
        <v/>
      </c>
      <c r="I55" s="168"/>
      <c r="J55" s="169"/>
      <c r="K55" s="170"/>
      <c r="L55" s="171" t="str">
        <f ca="1">IF(J55="","",IF(J55="En proceso","En proceso",IF(J55="Pendiente","Pendiente",IF(J55="Eliminada","Eliminada",IF(AND(J55="Terminada",K55&lt;&gt;"",K55&gt;='2. Programación Operativa'!N55,K55&lt;=TODAY()),"Terminada",IF(K55&lt;'2. Programación Operativa'!N55,"La fecha no puede ser menor a la fecha inicial declarada",IF(AND(J55="",K55=""),"Complete Estados",IF(K55&gt;TODAY(),"Fecha mal declarada","Falta Registro"))))))))</f>
        <v/>
      </c>
      <c r="M55" s="172"/>
      <c r="N55" s="173" t="str">
        <f>IF('2. Programación Operativa'!L55="","",IF(M55="","Falta Información",IF(M55&gt;=0,M55/'2. Programación Operativa'!L55,"")))</f>
        <v/>
      </c>
      <c r="O55" s="71" t="str">
        <f t="shared" si="2"/>
        <v/>
      </c>
      <c r="P55" s="21" t="str">
        <f>IF(A55="","",IF(K55&gt;'2. Programación Operativa'!O55,"Terminada con retraso","Terminada"))</f>
        <v/>
      </c>
    </row>
    <row r="56" spans="1:16" s="8" customFormat="1" x14ac:dyDescent="0.25">
      <c r="A56" s="69" t="str">
        <f>'2. Programación Operativa'!A56</f>
        <v/>
      </c>
      <c r="B56" s="76"/>
      <c r="C56" s="167" t="str">
        <f>IF('2. Programación Operativa'!F56="","",'2. Programación Operativa'!F56)</f>
        <v/>
      </c>
      <c r="D56" s="167" t="str">
        <f>IF('2. Programación Operativa'!I56="","",'2. Programación Operativa'!I56)</f>
        <v/>
      </c>
      <c r="E56" s="167" t="str">
        <f t="shared" si="6"/>
        <v/>
      </c>
      <c r="F56" s="167" t="str">
        <f t="shared" si="1"/>
        <v/>
      </c>
      <c r="G56" s="167" t="str">
        <f>IF(C56="","",IF(D56="","",IF(E56="Completo",IF(F56="",COUNTA(F56),IF(D56=D55,G55,G55+1)))))</f>
        <v/>
      </c>
      <c r="H56" s="167" t="str">
        <f>IF('2. Programación Operativa'!K56="","",'2. Programación Operativa'!K56)</f>
        <v/>
      </c>
      <c r="I56" s="168"/>
      <c r="J56" s="169"/>
      <c r="K56" s="170"/>
      <c r="L56" s="171" t="str">
        <f ca="1">IF(J56="","",IF(J56="En proceso","En proceso",IF(J56="Pendiente","Pendiente",IF(J56="Eliminada","Eliminada",IF(AND(J56="Terminada",K56&lt;&gt;"",K56&gt;='2. Programación Operativa'!N56,K56&lt;=TODAY()),"Terminada",IF(K56&lt;'2. Programación Operativa'!N56,"La fecha no puede ser menor a la fecha inicial declarada",IF(AND(J56="",K56=""),"Complete Estados",IF(K56&gt;TODAY(),"Fecha mal declarada","Falta Registro"))))))))</f>
        <v/>
      </c>
      <c r="M56" s="172"/>
      <c r="N56" s="173" t="str">
        <f>IF('2. Programación Operativa'!L56="","",IF(M56="","Falta Información",IF(M56&gt;=0,M56/'2. Programación Operativa'!L56,"")))</f>
        <v/>
      </c>
      <c r="O56" s="71" t="str">
        <f t="shared" si="2"/>
        <v/>
      </c>
      <c r="P56" s="21" t="str">
        <f>IF(A56="","",IF(K56&gt;'2. Programación Operativa'!O56,"Terminada con retraso","Terminada"))</f>
        <v/>
      </c>
    </row>
    <row r="57" spans="1:16" s="8" customFormat="1" x14ac:dyDescent="0.25">
      <c r="A57" s="69" t="str">
        <f>'2. Programación Operativa'!A57</f>
        <v/>
      </c>
      <c r="B57" s="76"/>
      <c r="C57" s="167" t="str">
        <f>IF('2. Programación Operativa'!F57="","",'2. Programación Operativa'!F57)</f>
        <v/>
      </c>
      <c r="D57" s="167" t="str">
        <f>IF('2. Programación Operativa'!I57="","",'2. Programación Operativa'!I57)</f>
        <v/>
      </c>
      <c r="E57" s="167" t="str">
        <f t="shared" si="6"/>
        <v/>
      </c>
      <c r="F57" s="167" t="str">
        <f t="shared" si="1"/>
        <v/>
      </c>
      <c r="G57" s="167" t="str">
        <f t="shared" ref="G57" si="7">IF(C57="","",IF(D57="","",IF(E57="Completo",+COUNTA(D57))))</f>
        <v/>
      </c>
      <c r="H57" s="167" t="str">
        <f>IF('2. Programación Operativa'!K57="","",'2. Programación Operativa'!K57)</f>
        <v/>
      </c>
      <c r="I57" s="168"/>
      <c r="J57" s="169"/>
      <c r="K57" s="170"/>
      <c r="L57" s="171" t="str">
        <f ca="1">IF(J57="","",IF(J57="En proceso","En proceso",IF(J57="Pendiente","Pendiente",IF(J57="Eliminada","Eliminada",IF(AND(J57="Terminada",K57&lt;&gt;"",K57&gt;='2. Programación Operativa'!N57,K57&lt;=TODAY()),"Terminada",IF(K57&lt;'2. Programación Operativa'!N57,"La fecha no puede ser menor a la fecha inicial declarada",IF(AND(J57="",K57=""),"Complete Estados",IF(K57&gt;TODAY(),"Fecha mal declarada","Falta Registro"))))))))</f>
        <v/>
      </c>
      <c r="M57" s="172"/>
      <c r="N57" s="173" t="str">
        <f>IF('2. Programación Operativa'!L57="","",IF(M57="","Falta Información",IF(M57&gt;=0,M57/'2. Programación Operativa'!L57,"")))</f>
        <v/>
      </c>
      <c r="O57" s="71" t="str">
        <f t="shared" si="2"/>
        <v/>
      </c>
      <c r="P57" s="21" t="str">
        <f>IF(A57="","",IF(K57&gt;'2. Programación Operativa'!O57,"Terminada con retraso","Terminada"))</f>
        <v/>
      </c>
    </row>
    <row r="58" spans="1:16" s="8" customFormat="1" x14ac:dyDescent="0.25">
      <c r="A58" s="69" t="str">
        <f>'2. Programación Operativa'!A58</f>
        <v/>
      </c>
      <c r="B58" s="76"/>
      <c r="C58" s="167" t="str">
        <f>IF('2. Programación Operativa'!F58="","",'2. Programación Operativa'!F58)</f>
        <v/>
      </c>
      <c r="D58" s="167" t="str">
        <f>IF('2. Programación Operativa'!I58="","",'2. Programación Operativa'!I58)</f>
        <v/>
      </c>
      <c r="E58" s="167" t="str">
        <f t="shared" si="6"/>
        <v/>
      </c>
      <c r="F58" s="167" t="str">
        <f t="shared" si="1"/>
        <v/>
      </c>
      <c r="G58" s="167" t="str">
        <f t="shared" ref="G58" si="8">IF(C58="","",IF(D58="","",IF(E58="Completo",IF(F58="",COUNTA(F58),IF(D58=D57,G57,G57+1)))))</f>
        <v/>
      </c>
      <c r="H58" s="167" t="str">
        <f>IF('2. Programación Operativa'!K58="","",'2. Programación Operativa'!K58)</f>
        <v/>
      </c>
      <c r="I58" s="168"/>
      <c r="J58" s="169"/>
      <c r="K58" s="170"/>
      <c r="L58" s="171" t="str">
        <f ca="1">IF(J58="","",IF(J58="En proceso","En proceso",IF(J58="Pendiente","Pendiente",IF(J58="Eliminada","Eliminada",IF(AND(J58="Terminada",K58&lt;&gt;"",K58&gt;='2. Programación Operativa'!N58,K58&lt;=TODAY()),"Terminada",IF(K58&lt;'2. Programación Operativa'!N58,"La fecha no puede ser menor a la fecha inicial declarada",IF(AND(J58="",K58=""),"Complete Estados",IF(K58&gt;TODAY(),"Fecha mal declarada","Falta Registro"))))))))</f>
        <v/>
      </c>
      <c r="M58" s="172"/>
      <c r="N58" s="173" t="str">
        <f>IF('2. Programación Operativa'!L58="","",IF(M58="","Falta Información",IF(M58&gt;=0,M58/'2. Programación Operativa'!L58,"")))</f>
        <v/>
      </c>
      <c r="O58" s="71" t="str">
        <f t="shared" si="2"/>
        <v/>
      </c>
      <c r="P58" s="21" t="str">
        <f>IF(A58="","",IF(K58&gt;'2. Programación Operativa'!O58,"Terminada con retraso","Terminada"))</f>
        <v/>
      </c>
    </row>
    <row r="59" spans="1:16" s="8" customFormat="1" x14ac:dyDescent="0.25">
      <c r="A59" s="69" t="str">
        <f>'2. Programación Operativa'!A59</f>
        <v/>
      </c>
      <c r="B59" s="76"/>
      <c r="C59" s="167" t="str">
        <f>IF('2. Programación Operativa'!F59="","",'2. Programación Operativa'!F59)</f>
        <v/>
      </c>
      <c r="D59" s="167" t="str">
        <f>IF('2. Programación Operativa'!I59="","",'2. Programación Operativa'!I59)</f>
        <v/>
      </c>
      <c r="E59" s="167" t="str">
        <f t="shared" si="6"/>
        <v/>
      </c>
      <c r="F59" s="167" t="str">
        <f t="shared" si="1"/>
        <v/>
      </c>
      <c r="G59" s="167" t="str">
        <f t="shared" ref="G59" si="9">IF(C59="","",IF(D59="","",IF(E59="Completo",+COUNTA(D59))))</f>
        <v/>
      </c>
      <c r="H59" s="167" t="str">
        <f>IF('2. Programación Operativa'!K59="","",'2. Programación Operativa'!K59)</f>
        <v/>
      </c>
      <c r="I59" s="168"/>
      <c r="J59" s="169"/>
      <c r="K59" s="170"/>
      <c r="L59" s="171" t="str">
        <f ca="1">IF(J59="","",IF(J59="En proceso","En proceso",IF(J59="Pendiente","Pendiente",IF(J59="Eliminada","Eliminada",IF(AND(J59="Terminada",K59&lt;&gt;"",K59&gt;='2. Programación Operativa'!N59,K59&lt;=TODAY()),"Terminada",IF(K59&lt;'2. Programación Operativa'!N59,"La fecha no puede ser menor a la fecha inicial declarada",IF(AND(J59="",K59=""),"Complete Estados",IF(K59&gt;TODAY(),"Fecha mal declarada","Falta Registro"))))))))</f>
        <v/>
      </c>
      <c r="M59" s="172"/>
      <c r="N59" s="173" t="str">
        <f>IF('2. Programación Operativa'!L59="","",IF(M59="","Falta Información",IF(M59&gt;=0,M59/'2. Programación Operativa'!L59,"")))</f>
        <v/>
      </c>
      <c r="O59" s="71" t="str">
        <f t="shared" si="2"/>
        <v/>
      </c>
      <c r="P59" s="21" t="str">
        <f>IF(A59="","",IF(K59&gt;'2. Programación Operativa'!O59,"Terminada con retraso","Terminada"))</f>
        <v/>
      </c>
    </row>
    <row r="60" spans="1:16" s="8" customFormat="1" x14ac:dyDescent="0.25">
      <c r="A60" s="69" t="str">
        <f>'2. Programación Operativa'!A60</f>
        <v/>
      </c>
      <c r="B60" s="76"/>
      <c r="C60" s="167" t="str">
        <f>IF('2. Programación Operativa'!F60="","",'2. Programación Operativa'!F60)</f>
        <v/>
      </c>
      <c r="D60" s="167" t="str">
        <f>IF('2. Programación Operativa'!I60="","",'2. Programación Operativa'!I60)</f>
        <v/>
      </c>
      <c r="E60" s="167" t="str">
        <f t="shared" si="6"/>
        <v/>
      </c>
      <c r="F60" s="167" t="str">
        <f t="shared" si="1"/>
        <v/>
      </c>
      <c r="G60" s="167" t="str">
        <f t="shared" ref="G60" si="10">IF(C60="","",IF(D60="","",IF(E60="Completo",IF(F60="",COUNTA(F60),IF(D60=D59,G59,G59+1)))))</f>
        <v/>
      </c>
      <c r="H60" s="167" t="str">
        <f>IF('2. Programación Operativa'!K60="","",'2. Programación Operativa'!K60)</f>
        <v/>
      </c>
      <c r="I60" s="168"/>
      <c r="J60" s="169"/>
      <c r="K60" s="170"/>
      <c r="L60" s="171" t="str">
        <f ca="1">IF(J60="","",IF(J60="En proceso","En proceso",IF(J60="Pendiente","Pendiente",IF(J60="Eliminada","Eliminada",IF(AND(J60="Terminada",K60&lt;&gt;"",K60&gt;='2. Programación Operativa'!N60,K60&lt;=TODAY()),"Terminada",IF(K60&lt;'2. Programación Operativa'!N60,"La fecha no puede ser menor a la fecha inicial declarada",IF(AND(J60="",K60=""),"Complete Estados",IF(K60&gt;TODAY(),"Fecha mal declarada","Falta Registro"))))))))</f>
        <v/>
      </c>
      <c r="M60" s="172"/>
      <c r="N60" s="173" t="str">
        <f>IF('2. Programación Operativa'!L60="","",IF(M60="","Falta Información",IF(M60&gt;=0,M60/'2. Programación Operativa'!L60,"")))</f>
        <v/>
      </c>
      <c r="O60" s="71" t="str">
        <f t="shared" si="2"/>
        <v/>
      </c>
      <c r="P60" s="21" t="str">
        <f>IF(A60="","",IF(K60&gt;'2. Programación Operativa'!O60,"Terminada con retraso","Terminada"))</f>
        <v/>
      </c>
    </row>
    <row r="61" spans="1:16" s="8" customFormat="1" x14ac:dyDescent="0.25">
      <c r="A61" s="69" t="str">
        <f>'2. Programación Operativa'!A61</f>
        <v/>
      </c>
      <c r="B61" s="76"/>
      <c r="C61" s="167" t="str">
        <f>IF('2. Programación Operativa'!F61="","",'2. Programación Operativa'!F61)</f>
        <v/>
      </c>
      <c r="D61" s="167" t="str">
        <f>IF('2. Programación Operativa'!I61="","",'2. Programación Operativa'!I61)</f>
        <v/>
      </c>
      <c r="E61" s="167" t="str">
        <f t="shared" si="6"/>
        <v/>
      </c>
      <c r="F61" s="167" t="str">
        <f t="shared" si="1"/>
        <v/>
      </c>
      <c r="G61" s="167" t="str">
        <f t="shared" ref="G61" si="11">IF(C61="","",IF(D61="","",IF(E61="Completo",+COUNTA(D61))))</f>
        <v/>
      </c>
      <c r="H61" s="167" t="str">
        <f>IF('2. Programación Operativa'!K61="","",'2. Programación Operativa'!K61)</f>
        <v/>
      </c>
      <c r="I61" s="168"/>
      <c r="J61" s="169"/>
      <c r="K61" s="170"/>
      <c r="L61" s="171" t="str">
        <f ca="1">IF(J61="","",IF(J61="En proceso","En proceso",IF(J61="Pendiente","Pendiente",IF(J61="Eliminada","Eliminada",IF(AND(J61="Terminada",K61&lt;&gt;"",K61&gt;='2. Programación Operativa'!N61,K61&lt;=TODAY()),"Terminada",IF(K61&lt;'2. Programación Operativa'!N61,"La fecha no puede ser menor a la fecha inicial declarada",IF(AND(J61="",K61=""),"Complete Estados",IF(K61&gt;TODAY(),"Fecha mal declarada","Falta Registro"))))))))</f>
        <v/>
      </c>
      <c r="M61" s="172"/>
      <c r="N61" s="173" t="str">
        <f>IF('2. Programación Operativa'!L61="","",IF(M61="","Falta Información",IF(M61&gt;=0,M61/'2. Programación Operativa'!L61,"")))</f>
        <v/>
      </c>
      <c r="O61" s="71" t="str">
        <f t="shared" si="2"/>
        <v/>
      </c>
      <c r="P61" s="21" t="str">
        <f>IF(A61="","",IF(K61&gt;'2. Programación Operativa'!O61,"Terminada con retraso","Terminada"))</f>
        <v/>
      </c>
    </row>
    <row r="62" spans="1:16" s="8" customFormat="1" x14ac:dyDescent="0.25">
      <c r="A62" s="69" t="str">
        <f>'2. Programación Operativa'!A62</f>
        <v/>
      </c>
      <c r="B62" s="76"/>
      <c r="C62" s="167" t="str">
        <f>IF('2. Programación Operativa'!F62="","",'2. Programación Operativa'!F62)</f>
        <v/>
      </c>
      <c r="D62" s="167" t="str">
        <f>IF('2. Programación Operativa'!I62="","",'2. Programación Operativa'!I62)</f>
        <v/>
      </c>
      <c r="E62" s="167" t="str">
        <f t="shared" si="6"/>
        <v/>
      </c>
      <c r="F62" s="167" t="str">
        <f t="shared" si="1"/>
        <v/>
      </c>
      <c r="G62" s="167" t="str">
        <f t="shared" ref="G62" si="12">IF(C62="","",IF(D62="","",IF(E62="Completo",IF(F62="",COUNTA(F62),IF(D62=D61,G61,G61+1)))))</f>
        <v/>
      </c>
      <c r="H62" s="167" t="str">
        <f>IF('2. Programación Operativa'!K62="","",'2. Programación Operativa'!K62)</f>
        <v/>
      </c>
      <c r="I62" s="168"/>
      <c r="J62" s="169"/>
      <c r="K62" s="170"/>
      <c r="L62" s="171" t="str">
        <f ca="1">IF(J62="","",IF(J62="En proceso","En proceso",IF(J62="Pendiente","Pendiente",IF(J62="Eliminada","Eliminada",IF(AND(J62="Terminada",K62&lt;&gt;"",K62&gt;='2. Programación Operativa'!N62,K62&lt;=TODAY()),"Terminada",IF(K62&lt;'2. Programación Operativa'!N62,"La fecha no puede ser menor a la fecha inicial declarada",IF(AND(J62="",K62=""),"Complete Estados",IF(K62&gt;TODAY(),"Fecha mal declarada","Falta Registro"))))))))</f>
        <v/>
      </c>
      <c r="M62" s="172"/>
      <c r="N62" s="173" t="str">
        <f>IF('2. Programación Operativa'!L62="","",IF(M62="","Falta Información",IF(M62&gt;=0,M62/'2. Programación Operativa'!L62,"")))</f>
        <v/>
      </c>
      <c r="O62" s="71" t="str">
        <f t="shared" si="2"/>
        <v/>
      </c>
      <c r="P62" s="21" t="str">
        <f>IF(A62="","",IF(K62&gt;'2. Programación Operativa'!O62,"Terminada con retraso","Terminada"))</f>
        <v/>
      </c>
    </row>
    <row r="63" spans="1:16" s="8" customFormat="1" x14ac:dyDescent="0.25">
      <c r="A63" s="69" t="str">
        <f>'2. Programación Operativa'!A63</f>
        <v/>
      </c>
      <c r="B63" s="76"/>
      <c r="C63" s="167" t="str">
        <f>IF('2. Programación Operativa'!F63="","",'2. Programación Operativa'!F63)</f>
        <v/>
      </c>
      <c r="D63" s="167" t="str">
        <f>IF('2. Programación Operativa'!I63="","",'2. Programación Operativa'!I63)</f>
        <v/>
      </c>
      <c r="E63" s="167" t="str">
        <f t="shared" si="6"/>
        <v/>
      </c>
      <c r="F63" s="167" t="str">
        <f t="shared" si="1"/>
        <v/>
      </c>
      <c r="G63" s="167" t="str">
        <f t="shared" ref="G63" si="13">IF(C63="","",IF(D63="","",IF(E63="Completo",+COUNTA(D63))))</f>
        <v/>
      </c>
      <c r="H63" s="167" t="str">
        <f>IF('2. Programación Operativa'!K63="","",'2. Programación Operativa'!K63)</f>
        <v/>
      </c>
      <c r="I63" s="168"/>
      <c r="J63" s="169"/>
      <c r="K63" s="170"/>
      <c r="L63" s="171" t="str">
        <f ca="1">IF(J63="","",IF(J63="En proceso","En proceso",IF(J63="Pendiente","Pendiente",IF(J63="Eliminada","Eliminada",IF(AND(J63="Terminada",K63&lt;&gt;"",K63&gt;='2. Programación Operativa'!N63,K63&lt;=TODAY()),"Terminada",IF(K63&lt;'2. Programación Operativa'!N63,"La fecha no puede ser menor a la fecha inicial declarada",IF(AND(J63="",K63=""),"Complete Estados",IF(K63&gt;TODAY(),"Fecha mal declarada","Falta Registro"))))))))</f>
        <v/>
      </c>
      <c r="M63" s="172"/>
      <c r="N63" s="173" t="str">
        <f>IF('2. Programación Operativa'!L63="","",IF(M63="","Falta Información",IF(M63&gt;=0,M63/'2. Programación Operativa'!L63,"")))</f>
        <v/>
      </c>
      <c r="O63" s="71" t="str">
        <f t="shared" si="2"/>
        <v/>
      </c>
      <c r="P63" s="21" t="str">
        <f>IF(A63="","",IF(K63&gt;'2. Programación Operativa'!O63,"Terminada con retraso","Terminada"))</f>
        <v/>
      </c>
    </row>
    <row r="64" spans="1:16" s="8" customFormat="1" x14ac:dyDescent="0.25">
      <c r="A64" s="69" t="str">
        <f>'2. Programación Operativa'!A64</f>
        <v/>
      </c>
      <c r="B64" s="76"/>
      <c r="C64" s="167" t="str">
        <f>IF('2. Programación Operativa'!F64="","",'2. Programación Operativa'!F64)</f>
        <v/>
      </c>
      <c r="D64" s="167" t="str">
        <f>IF('2. Programación Operativa'!I64="","",'2. Programación Operativa'!I64)</f>
        <v/>
      </c>
      <c r="E64" s="167" t="str">
        <f t="shared" si="6"/>
        <v/>
      </c>
      <c r="F64" s="167" t="str">
        <f t="shared" si="1"/>
        <v/>
      </c>
      <c r="G64" s="167" t="str">
        <f t="shared" ref="G64" si="14">IF(C64="","",IF(D64="","",IF(E64="Completo",IF(F64="",COUNTA(F64),IF(D64=D63,G63,G63+1)))))</f>
        <v/>
      </c>
      <c r="H64" s="167" t="str">
        <f>IF('2. Programación Operativa'!K64="","",'2. Programación Operativa'!K64)</f>
        <v/>
      </c>
      <c r="I64" s="168"/>
      <c r="J64" s="169"/>
      <c r="K64" s="170"/>
      <c r="L64" s="171" t="str">
        <f ca="1">IF(J64="","",IF(J64="En proceso","En proceso",IF(J64="Pendiente","Pendiente",IF(J64="Eliminada","Eliminada",IF(AND(J64="Terminada",K64&lt;&gt;"",K64&gt;='2. Programación Operativa'!N64,K64&lt;=TODAY()),"Terminada",IF(K64&lt;'2. Programación Operativa'!N64,"La fecha no puede ser menor a la fecha inicial declarada",IF(AND(J64="",K64=""),"Complete Estados",IF(K64&gt;TODAY(),"Fecha mal declarada","Falta Registro"))))))))</f>
        <v/>
      </c>
      <c r="M64" s="172"/>
      <c r="N64" s="173" t="str">
        <f>IF('2. Programación Operativa'!L64="","",IF(M64="","Falta Información",IF(M64&gt;=0,M64/'2. Programación Operativa'!L64,"")))</f>
        <v/>
      </c>
      <c r="O64" s="71" t="str">
        <f t="shared" si="2"/>
        <v/>
      </c>
      <c r="P64" s="21" t="str">
        <f>IF(A64="","",IF(K64&gt;'2. Programación Operativa'!O64,"Terminada con retraso","Terminada"))</f>
        <v/>
      </c>
    </row>
    <row r="65" spans="1:16" s="8" customFormat="1" x14ac:dyDescent="0.25">
      <c r="A65" s="69" t="str">
        <f>'2. Programación Operativa'!A65</f>
        <v/>
      </c>
      <c r="B65" s="76"/>
      <c r="C65" s="167" t="str">
        <f>IF('2. Programación Operativa'!F65="","",'2. Programación Operativa'!F65)</f>
        <v/>
      </c>
      <c r="D65" s="167" t="str">
        <f>IF('2. Programación Operativa'!I65="","",'2. Programación Operativa'!I65)</f>
        <v/>
      </c>
      <c r="E65" s="167" t="str">
        <f t="shared" si="6"/>
        <v/>
      </c>
      <c r="F65" s="167" t="str">
        <f t="shared" si="1"/>
        <v/>
      </c>
      <c r="G65" s="167" t="str">
        <f t="shared" ref="G65" si="15">IF(C65="","",IF(D65="","",IF(E65="Completo",+COUNTA(D65))))</f>
        <v/>
      </c>
      <c r="H65" s="167" t="str">
        <f>IF('2. Programación Operativa'!K65="","",'2. Programación Operativa'!K65)</f>
        <v/>
      </c>
      <c r="I65" s="168"/>
      <c r="J65" s="169"/>
      <c r="K65" s="170"/>
      <c r="L65" s="171" t="str">
        <f ca="1">IF(J65="","",IF(J65="En proceso","En proceso",IF(J65="Pendiente","Pendiente",IF(J65="Eliminada","Eliminada",IF(AND(J65="Terminada",K65&lt;&gt;"",K65&gt;='2. Programación Operativa'!N65,K65&lt;=TODAY()),"Terminada",IF(K65&lt;'2. Programación Operativa'!N65,"La fecha no puede ser menor a la fecha inicial declarada",IF(AND(J65="",K65=""),"Complete Estados",IF(K65&gt;TODAY(),"Fecha mal declarada","Falta Registro"))))))))</f>
        <v/>
      </c>
      <c r="M65" s="172"/>
      <c r="N65" s="173" t="str">
        <f>IF('2. Programación Operativa'!L65="","",IF(M65="","Falta Información",IF(M65&gt;=0,M65/'2. Programación Operativa'!L65,"")))</f>
        <v/>
      </c>
      <c r="O65" s="71" t="str">
        <f t="shared" si="2"/>
        <v/>
      </c>
      <c r="P65" s="21" t="str">
        <f>IF(A65="","",IF(K65&gt;'2. Programación Operativa'!O65,"Terminada con retraso","Terminada"))</f>
        <v/>
      </c>
    </row>
    <row r="66" spans="1:16" s="8" customFormat="1" x14ac:dyDescent="0.25">
      <c r="A66" s="69" t="str">
        <f>'2. Programación Operativa'!A66</f>
        <v/>
      </c>
      <c r="B66" s="76"/>
      <c r="C66" s="167" t="str">
        <f>IF('2. Programación Operativa'!F66="","",'2. Programación Operativa'!F66)</f>
        <v/>
      </c>
      <c r="D66" s="167" t="str">
        <f>IF('2. Programación Operativa'!I66="","",'2. Programación Operativa'!I66)</f>
        <v/>
      </c>
      <c r="E66" s="167" t="str">
        <f t="shared" si="6"/>
        <v/>
      </c>
      <c r="F66" s="167" t="str">
        <f t="shared" si="1"/>
        <v/>
      </c>
      <c r="G66" s="167" t="str">
        <f t="shared" ref="G66" si="16">IF(C66="","",IF(D66="","",IF(E66="Completo",IF(F66="",COUNTA(F66),IF(D66=D65,G65,G65+1)))))</f>
        <v/>
      </c>
      <c r="H66" s="167" t="str">
        <f>IF('2. Programación Operativa'!K66="","",'2. Programación Operativa'!K66)</f>
        <v/>
      </c>
      <c r="I66" s="168"/>
      <c r="J66" s="169"/>
      <c r="K66" s="170"/>
      <c r="L66" s="171" t="str">
        <f ca="1">IF(J66="","",IF(J66="En proceso","En proceso",IF(J66="Pendiente","Pendiente",IF(J66="Eliminada","Eliminada",IF(AND(J66="Terminada",K66&lt;&gt;"",K66&gt;='2. Programación Operativa'!N66,K66&lt;=TODAY()),"Terminada",IF(K66&lt;'2. Programación Operativa'!N66,"La fecha no puede ser menor a la fecha inicial declarada",IF(AND(J66="",K66=""),"Complete Estados",IF(K66&gt;TODAY(),"Fecha mal declarada","Falta Registro"))))))))</f>
        <v/>
      </c>
      <c r="M66" s="172"/>
      <c r="N66" s="173" t="str">
        <f>IF('2. Programación Operativa'!L66="","",IF(M66="","Falta Información",IF(M66&gt;=0,M66/'2. Programación Operativa'!L66,"")))</f>
        <v/>
      </c>
      <c r="O66" s="71" t="str">
        <f t="shared" si="2"/>
        <v/>
      </c>
      <c r="P66" s="21" t="str">
        <f>IF(A66="","",IF(K66&gt;'2. Programación Operativa'!O66,"Terminada con retraso","Terminada"))</f>
        <v/>
      </c>
    </row>
    <row r="67" spans="1:16" s="8" customFormat="1" x14ac:dyDescent="0.25">
      <c r="A67" s="69" t="str">
        <f>'2. Programación Operativa'!A67</f>
        <v/>
      </c>
      <c r="B67" s="76"/>
      <c r="C67" s="167" t="str">
        <f>IF('2. Programación Operativa'!F67="","",'2. Programación Operativa'!F67)</f>
        <v/>
      </c>
      <c r="D67" s="167" t="str">
        <f>IF('2. Programación Operativa'!I67="","",'2. Programación Operativa'!I67)</f>
        <v/>
      </c>
      <c r="E67" s="167" t="str">
        <f t="shared" si="6"/>
        <v/>
      </c>
      <c r="F67" s="167" t="str">
        <f t="shared" ref="F67:F130" si="17">IF(C67="","",IF(COUNTIFS(C:C,C67,E:E,"Completo")/COUNTIFS(C:C,C67)=0,"",COUNTIFS(C:C,C67,E:E,"Completo")/COUNTIFS(C:C,C67)))</f>
        <v/>
      </c>
      <c r="G67" s="167" t="str">
        <f t="shared" ref="G67" si="18">IF(C67="","",IF(D67="","",IF(E67="Completo",+COUNTA(D67))))</f>
        <v/>
      </c>
      <c r="H67" s="167" t="str">
        <f>IF('2. Programación Operativa'!K67="","",'2. Programación Operativa'!K67)</f>
        <v/>
      </c>
      <c r="I67" s="168"/>
      <c r="J67" s="169"/>
      <c r="K67" s="170"/>
      <c r="L67" s="171" t="str">
        <f ca="1">IF(J67="","",IF(J67="En proceso","En proceso",IF(J67="Pendiente","Pendiente",IF(J67="Eliminada","Eliminada",IF(AND(J67="Terminada",K67&lt;&gt;"",K67&gt;='2. Programación Operativa'!N67,K67&lt;=TODAY()),"Terminada",IF(K67&lt;'2. Programación Operativa'!N67,"La fecha no puede ser menor a la fecha inicial declarada",IF(AND(J67="",K67=""),"Complete Estados",IF(K67&gt;TODAY(),"Fecha mal declarada","Falta Registro"))))))))</f>
        <v/>
      </c>
      <c r="M67" s="172"/>
      <c r="N67" s="173" t="str">
        <f>IF('2. Programación Operativa'!L67="","",IF(M67="","Falta Información",IF(M67&gt;=0,M67/'2. Programación Operativa'!L67,"")))</f>
        <v/>
      </c>
      <c r="O67" s="71" t="str">
        <f t="shared" si="2"/>
        <v/>
      </c>
      <c r="P67" s="21" t="str">
        <f>IF(A67="","",IF(K67&gt;'2. Programación Operativa'!O67,"Terminada con retraso","Terminada"))</f>
        <v/>
      </c>
    </row>
    <row r="68" spans="1:16" s="8" customFormat="1" x14ac:dyDescent="0.25">
      <c r="A68" s="69" t="str">
        <f>'2. Programación Operativa'!A68</f>
        <v/>
      </c>
      <c r="B68" s="76"/>
      <c r="C68" s="167" t="str">
        <f>IF('2. Programación Operativa'!F68="","",'2. Programación Operativa'!F68)</f>
        <v/>
      </c>
      <c r="D68" s="167" t="str">
        <f>IF('2. Programación Operativa'!I68="","",'2. Programación Operativa'!I68)</f>
        <v/>
      </c>
      <c r="E68" s="167" t="str">
        <f t="shared" si="6"/>
        <v/>
      </c>
      <c r="F68" s="167" t="str">
        <f t="shared" si="17"/>
        <v/>
      </c>
      <c r="G68" s="167" t="str">
        <f t="shared" ref="G68" si="19">IF(C68="","",IF(D68="","",IF(E68="Completo",IF(F68="",COUNTA(F68),IF(D68=D67,G67,G67+1)))))</f>
        <v/>
      </c>
      <c r="H68" s="167" t="str">
        <f>IF('2. Programación Operativa'!K68="","",'2. Programación Operativa'!K68)</f>
        <v/>
      </c>
      <c r="I68" s="168"/>
      <c r="J68" s="169"/>
      <c r="K68" s="170"/>
      <c r="L68" s="171" t="str">
        <f ca="1">IF(J68="","",IF(J68="En proceso","En proceso",IF(J68="Pendiente","Pendiente",IF(J68="Eliminada","Eliminada",IF(AND(J68="Terminada",K68&lt;&gt;"",K68&gt;='2. Programación Operativa'!N68,K68&lt;=TODAY()),"Terminada",IF(K68&lt;'2. Programación Operativa'!N68,"La fecha no puede ser menor a la fecha inicial declarada",IF(AND(J68="",K68=""),"Complete Estados",IF(K68&gt;TODAY(),"Fecha mal declarada","Falta Registro"))))))))</f>
        <v/>
      </c>
      <c r="M68" s="172"/>
      <c r="N68" s="173" t="str">
        <f>IF('2. Programación Operativa'!L68="","",IF(M68="","Falta Información",IF(M68&gt;=0,M68/'2. Programación Operativa'!L68,"")))</f>
        <v/>
      </c>
      <c r="O68" s="71" t="str">
        <f t="shared" ref="O68:O131" si="20">IF(A68="","",IF(OR(J68="En proceso",J68="Pendiente"),2,IF(OR(A68="",J68="",J68="Eliminada"),0,1)))</f>
        <v/>
      </c>
      <c r="P68" s="21" t="str">
        <f>IF(A68="","",IF(K68&gt;'2. Programación Operativa'!O68,"Terminada con retraso","Terminada"))</f>
        <v/>
      </c>
    </row>
    <row r="69" spans="1:16" s="8" customFormat="1" x14ac:dyDescent="0.25">
      <c r="A69" s="69" t="str">
        <f>'2. Programación Operativa'!A69</f>
        <v/>
      </c>
      <c r="B69" s="76"/>
      <c r="C69" s="167" t="str">
        <f>IF('2. Programación Operativa'!F69="","",'2. Programación Operativa'!F69)</f>
        <v/>
      </c>
      <c r="D69" s="167" t="str">
        <f>IF('2. Programación Operativa'!I69="","",'2. Programación Operativa'!I69)</f>
        <v/>
      </c>
      <c r="E69" s="167" t="str">
        <f t="shared" si="6"/>
        <v/>
      </c>
      <c r="F69" s="167" t="str">
        <f t="shared" si="17"/>
        <v/>
      </c>
      <c r="G69" s="167" t="str">
        <f t="shared" ref="G69" si="21">IF(C69="","",IF(D69="","",IF(E69="Completo",+COUNTA(D69))))</f>
        <v/>
      </c>
      <c r="H69" s="167" t="str">
        <f>IF('2. Programación Operativa'!K69="","",'2. Programación Operativa'!K69)</f>
        <v/>
      </c>
      <c r="I69" s="168"/>
      <c r="J69" s="169"/>
      <c r="K69" s="170"/>
      <c r="L69" s="171" t="str">
        <f ca="1">IF(J69="","",IF(J69="En proceso","En proceso",IF(J69="Pendiente","Pendiente",IF(J69="Eliminada","Eliminada",IF(AND(J69="Terminada",K69&lt;&gt;"",K69&gt;='2. Programación Operativa'!N69,K69&lt;=TODAY()),"Terminada",IF(K69&lt;'2. Programación Operativa'!N69,"La fecha no puede ser menor a la fecha inicial declarada",IF(AND(J69="",K69=""),"Complete Estados",IF(K69&gt;TODAY(),"Fecha mal declarada","Falta Registro"))))))))</f>
        <v/>
      </c>
      <c r="M69" s="172"/>
      <c r="N69" s="173" t="str">
        <f>IF('2. Programación Operativa'!L69="","",IF(M69="","Falta Información",IF(M69&gt;=0,M69/'2. Programación Operativa'!L69,"")))</f>
        <v/>
      </c>
      <c r="O69" s="71" t="str">
        <f t="shared" si="20"/>
        <v/>
      </c>
      <c r="P69" s="21" t="str">
        <f>IF(A69="","",IF(K69&gt;'2. Programación Operativa'!O69,"Terminada con retraso","Terminada"))</f>
        <v/>
      </c>
    </row>
    <row r="70" spans="1:16" s="8" customFormat="1" x14ac:dyDescent="0.25">
      <c r="A70" s="69" t="str">
        <f>'2. Programación Operativa'!A70</f>
        <v/>
      </c>
      <c r="B70" s="76"/>
      <c r="C70" s="167" t="str">
        <f>IF('2. Programación Operativa'!F70="","",'2. Programación Operativa'!F70)</f>
        <v/>
      </c>
      <c r="D70" s="167" t="str">
        <f>IF('2. Programación Operativa'!I70="","",'2. Programación Operativa'!I70)</f>
        <v/>
      </c>
      <c r="E70" s="167" t="str">
        <f t="shared" si="6"/>
        <v/>
      </c>
      <c r="F70" s="167" t="str">
        <f t="shared" si="17"/>
        <v/>
      </c>
      <c r="G70" s="167" t="str">
        <f t="shared" ref="G70" si="22">IF(C70="","",IF(D70="","",IF(E70="Completo",IF(F70="",COUNTA(F70),IF(D70=D69,G69,G69+1)))))</f>
        <v/>
      </c>
      <c r="H70" s="167" t="str">
        <f>IF('2. Programación Operativa'!K70="","",'2. Programación Operativa'!K70)</f>
        <v/>
      </c>
      <c r="I70" s="168"/>
      <c r="J70" s="169"/>
      <c r="K70" s="170"/>
      <c r="L70" s="171" t="str">
        <f ca="1">IF(J70="","",IF(J70="En proceso","En proceso",IF(J70="Pendiente","Pendiente",IF(J70="Eliminada","Eliminada",IF(AND(J70="Terminada",K70&lt;&gt;"",K70&gt;='2. Programación Operativa'!N70,K70&lt;=TODAY()),"Terminada",IF(K70&lt;'2. Programación Operativa'!N70,"La fecha no puede ser menor a la fecha inicial declarada",IF(AND(J70="",K70=""),"Complete Estados",IF(K70&gt;TODAY(),"Fecha mal declarada","Falta Registro"))))))))</f>
        <v/>
      </c>
      <c r="M70" s="172"/>
      <c r="N70" s="173" t="str">
        <f>IF('2. Programación Operativa'!L70="","",IF(M70="","Falta Información",IF(M70&gt;=0,M70/'2. Programación Operativa'!L70,"")))</f>
        <v/>
      </c>
      <c r="O70" s="71" t="str">
        <f t="shared" si="20"/>
        <v/>
      </c>
      <c r="P70" s="21" t="str">
        <f>IF(A70="","",IF(K70&gt;'2. Programación Operativa'!O70,"Terminada con retraso","Terminada"))</f>
        <v/>
      </c>
    </row>
    <row r="71" spans="1:16" s="8" customFormat="1" x14ac:dyDescent="0.25">
      <c r="A71" s="69" t="str">
        <f>'2. Programación Operativa'!A71</f>
        <v/>
      </c>
      <c r="B71" s="76"/>
      <c r="C71" s="167" t="str">
        <f>IF('2. Programación Operativa'!F71="","",'2. Programación Operativa'!F71)</f>
        <v/>
      </c>
      <c r="D71" s="167" t="str">
        <f>IF('2. Programación Operativa'!I71="","",'2. Programación Operativa'!I71)</f>
        <v/>
      </c>
      <c r="E71" s="167" t="str">
        <f t="shared" si="6"/>
        <v/>
      </c>
      <c r="F71" s="167" t="str">
        <f t="shared" si="17"/>
        <v/>
      </c>
      <c r="G71" s="167" t="str">
        <f t="shared" ref="G71" si="23">IF(C71="","",IF(D71="","",IF(E71="Completo",+COUNTA(D71))))</f>
        <v/>
      </c>
      <c r="H71" s="167" t="str">
        <f>IF('2. Programación Operativa'!K71="","",'2. Programación Operativa'!K71)</f>
        <v/>
      </c>
      <c r="I71" s="168"/>
      <c r="J71" s="169"/>
      <c r="K71" s="170"/>
      <c r="L71" s="171" t="str">
        <f ca="1">IF(J71="","",IF(J71="En proceso","En proceso",IF(J71="Pendiente","Pendiente",IF(J71="Eliminada","Eliminada",IF(AND(J71="Terminada",K71&lt;&gt;"",K71&gt;='2. Programación Operativa'!N71,K71&lt;=TODAY()),"Terminada",IF(K71&lt;'2. Programación Operativa'!N71,"La fecha no puede ser menor a la fecha inicial declarada",IF(AND(J71="",K71=""),"Complete Estados",IF(K71&gt;TODAY(),"Fecha mal declarada","Falta Registro"))))))))</f>
        <v/>
      </c>
      <c r="M71" s="172"/>
      <c r="N71" s="173" t="str">
        <f>IF('2. Programación Operativa'!L71="","",IF(M71="","Falta Información",IF(M71&gt;=0,M71/'2. Programación Operativa'!L71,"")))</f>
        <v/>
      </c>
      <c r="O71" s="71" t="str">
        <f t="shared" si="20"/>
        <v/>
      </c>
      <c r="P71" s="21" t="str">
        <f>IF(A71="","",IF(K71&gt;'2. Programación Operativa'!O71,"Terminada con retraso","Terminada"))</f>
        <v/>
      </c>
    </row>
    <row r="72" spans="1:16" s="8" customFormat="1" x14ac:dyDescent="0.25">
      <c r="A72" s="69" t="str">
        <f>'2. Programación Operativa'!A72</f>
        <v/>
      </c>
      <c r="B72" s="76"/>
      <c r="C72" s="167" t="str">
        <f>IF('2. Programación Operativa'!F72="","",'2. Programación Operativa'!F72)</f>
        <v/>
      </c>
      <c r="D72" s="167" t="str">
        <f>IF('2. Programación Operativa'!I72="","",'2. Programación Operativa'!I72)</f>
        <v/>
      </c>
      <c r="E72" s="167" t="str">
        <f t="shared" si="6"/>
        <v/>
      </c>
      <c r="F72" s="167" t="str">
        <f t="shared" si="17"/>
        <v/>
      </c>
      <c r="G72" s="167" t="str">
        <f t="shared" ref="G72" si="24">IF(C72="","",IF(D72="","",IF(E72="Completo",IF(F72="",COUNTA(F72),IF(D72=D71,G71,G71+1)))))</f>
        <v/>
      </c>
      <c r="H72" s="167" t="str">
        <f>IF('2. Programación Operativa'!K72="","",'2. Programación Operativa'!K72)</f>
        <v/>
      </c>
      <c r="I72" s="168"/>
      <c r="J72" s="169"/>
      <c r="K72" s="170"/>
      <c r="L72" s="171" t="str">
        <f ca="1">IF(J72="","",IF(J72="En proceso","En proceso",IF(J72="Pendiente","Pendiente",IF(J72="Eliminada","Eliminada",IF(AND(J72="Terminada",K72&lt;&gt;"",K72&gt;='2. Programación Operativa'!N72,K72&lt;=TODAY()),"Terminada",IF(K72&lt;'2. Programación Operativa'!N72,"La fecha no puede ser menor a la fecha inicial declarada",IF(AND(J72="",K72=""),"Complete Estados",IF(K72&gt;TODAY(),"Fecha mal declarada","Falta Registro"))))))))</f>
        <v/>
      </c>
      <c r="M72" s="172"/>
      <c r="N72" s="173" t="str">
        <f>IF('2. Programación Operativa'!L72="","",IF(M72="","Falta Información",IF(M72&gt;=0,M72/'2. Programación Operativa'!L72,"")))</f>
        <v/>
      </c>
      <c r="O72" s="71" t="str">
        <f t="shared" si="20"/>
        <v/>
      </c>
      <c r="P72" s="21" t="str">
        <f>IF(A72="","",IF(K72&gt;'2. Programación Operativa'!O72,"Terminada con retraso","Terminada"))</f>
        <v/>
      </c>
    </row>
    <row r="73" spans="1:16" s="8" customFormat="1" x14ac:dyDescent="0.25">
      <c r="A73" s="69" t="str">
        <f>'2. Programación Operativa'!A73</f>
        <v/>
      </c>
      <c r="B73" s="76"/>
      <c r="C73" s="167" t="str">
        <f>IF('2. Programación Operativa'!F73="","",'2. Programación Operativa'!F73)</f>
        <v/>
      </c>
      <c r="D73" s="167" t="str">
        <f>IF('2. Programación Operativa'!I73="","",'2. Programación Operativa'!I73)</f>
        <v/>
      </c>
      <c r="E73" s="167" t="str">
        <f t="shared" si="6"/>
        <v/>
      </c>
      <c r="F73" s="167" t="str">
        <f t="shared" si="17"/>
        <v/>
      </c>
      <c r="G73" s="167" t="str">
        <f t="shared" ref="G73" si="25">IF(C73="","",IF(D73="","",IF(E73="Completo",+COUNTA(D73))))</f>
        <v/>
      </c>
      <c r="H73" s="167" t="str">
        <f>IF('2. Programación Operativa'!K73="","",'2. Programación Operativa'!K73)</f>
        <v/>
      </c>
      <c r="I73" s="168"/>
      <c r="J73" s="169"/>
      <c r="K73" s="170"/>
      <c r="L73" s="171" t="str">
        <f ca="1">IF(J73="","",IF(J73="En proceso","En proceso",IF(J73="Pendiente","Pendiente",IF(J73="Eliminada","Eliminada",IF(AND(J73="Terminada",K73&lt;&gt;"",K73&gt;='2. Programación Operativa'!N73,K73&lt;=TODAY()),"Terminada",IF(K73&lt;'2. Programación Operativa'!N73,"La fecha no puede ser menor a la fecha inicial declarada",IF(AND(J73="",K73=""),"Complete Estados",IF(K73&gt;TODAY(),"Fecha mal declarada","Falta Registro"))))))))</f>
        <v/>
      </c>
      <c r="M73" s="172"/>
      <c r="N73" s="173" t="str">
        <f>IF('2. Programación Operativa'!L73="","",IF(M73="","Falta Información",IF(M73&gt;=0,M73/'2. Programación Operativa'!L73,"")))</f>
        <v/>
      </c>
      <c r="O73" s="71" t="str">
        <f t="shared" si="20"/>
        <v/>
      </c>
      <c r="P73" s="21" t="str">
        <f>IF(A73="","",IF(K73&gt;'2. Programación Operativa'!O73,"Terminada con retraso","Terminada"))</f>
        <v/>
      </c>
    </row>
    <row r="74" spans="1:16" s="8" customFormat="1" x14ac:dyDescent="0.25">
      <c r="A74" s="69" t="str">
        <f>'2. Programación Operativa'!A74</f>
        <v/>
      </c>
      <c r="B74" s="76"/>
      <c r="C74" s="167" t="str">
        <f>IF('2. Programación Operativa'!F74="","",'2. Programación Operativa'!F74)</f>
        <v/>
      </c>
      <c r="D74" s="167" t="str">
        <f>IF('2. Programación Operativa'!I74="","",'2. Programación Operativa'!I74)</f>
        <v/>
      </c>
      <c r="E74" s="167" t="str">
        <f t="shared" si="6"/>
        <v/>
      </c>
      <c r="F74" s="167" t="str">
        <f t="shared" si="17"/>
        <v/>
      </c>
      <c r="G74" s="167" t="str">
        <f t="shared" ref="G74" si="26">IF(C74="","",IF(D74="","",IF(E74="Completo",IF(F74="",COUNTA(F74),IF(D74=D73,G73,G73+1)))))</f>
        <v/>
      </c>
      <c r="H74" s="167" t="str">
        <f>IF('2. Programación Operativa'!K74="","",'2. Programación Operativa'!K74)</f>
        <v/>
      </c>
      <c r="I74" s="168"/>
      <c r="J74" s="169"/>
      <c r="K74" s="170"/>
      <c r="L74" s="171" t="str">
        <f ca="1">IF(J74="","",IF(J74="En proceso","En proceso",IF(J74="Pendiente","Pendiente",IF(J74="Eliminada","Eliminada",IF(AND(J74="Terminada",K74&lt;&gt;"",K74&gt;='2. Programación Operativa'!N74,K74&lt;=TODAY()),"Terminada",IF(K74&lt;'2. Programación Operativa'!N74,"La fecha no puede ser menor a la fecha inicial declarada",IF(AND(J74="",K74=""),"Complete Estados",IF(K74&gt;TODAY(),"Fecha mal declarada","Falta Registro"))))))))</f>
        <v/>
      </c>
      <c r="M74" s="172"/>
      <c r="N74" s="173" t="str">
        <f>IF('2. Programación Operativa'!L74="","",IF(M74="","Falta Información",IF(M74&gt;=0,M74/'2. Programación Operativa'!L74,"")))</f>
        <v/>
      </c>
      <c r="O74" s="71" t="str">
        <f t="shared" si="20"/>
        <v/>
      </c>
      <c r="P74" s="21" t="str">
        <f>IF(A74="","",IF(K74&gt;'2. Programación Operativa'!O74,"Terminada con retraso","Terminada"))</f>
        <v/>
      </c>
    </row>
    <row r="75" spans="1:16" s="8" customFormat="1" x14ac:dyDescent="0.25">
      <c r="A75" s="69" t="str">
        <f>'2. Programación Operativa'!A75</f>
        <v/>
      </c>
      <c r="B75" s="76"/>
      <c r="C75" s="167" t="str">
        <f>IF('2. Programación Operativa'!F75="","",'2. Programación Operativa'!F75)</f>
        <v/>
      </c>
      <c r="D75" s="167" t="str">
        <f>IF('2. Programación Operativa'!I75="","",'2. Programación Operativa'!I75)</f>
        <v/>
      </c>
      <c r="E75" s="167" t="str">
        <f t="shared" si="6"/>
        <v/>
      </c>
      <c r="F75" s="167" t="str">
        <f t="shared" si="17"/>
        <v/>
      </c>
      <c r="G75" s="167" t="str">
        <f t="shared" ref="G75" si="27">IF(C75="","",IF(D75="","",IF(E75="Completo",+COUNTA(D75))))</f>
        <v/>
      </c>
      <c r="H75" s="167" t="str">
        <f>IF('2. Programación Operativa'!K75="","",'2. Programación Operativa'!K75)</f>
        <v/>
      </c>
      <c r="I75" s="168"/>
      <c r="J75" s="169"/>
      <c r="K75" s="170"/>
      <c r="L75" s="171" t="str">
        <f ca="1">IF(J75="","",IF(J75="En proceso","En proceso",IF(J75="Pendiente","Pendiente",IF(J75="Eliminada","Eliminada",IF(AND(J75="Terminada",K75&lt;&gt;"",K75&gt;='2. Programación Operativa'!N75,K75&lt;=TODAY()),"Terminada",IF(K75&lt;'2. Programación Operativa'!N75,"La fecha no puede ser menor a la fecha inicial declarada",IF(AND(J75="",K75=""),"Complete Estados",IF(K75&gt;TODAY(),"Fecha mal declarada","Falta Registro"))))))))</f>
        <v/>
      </c>
      <c r="M75" s="172"/>
      <c r="N75" s="173" t="str">
        <f>IF('2. Programación Operativa'!L75="","",IF(M75="","Falta Información",IF(M75&gt;=0,M75/'2. Programación Operativa'!L75,"")))</f>
        <v/>
      </c>
      <c r="O75" s="71" t="str">
        <f t="shared" si="20"/>
        <v/>
      </c>
      <c r="P75" s="21" t="str">
        <f>IF(A75="","",IF(K75&gt;'2. Programación Operativa'!O75,"Terminada con retraso","Terminada"))</f>
        <v/>
      </c>
    </row>
    <row r="76" spans="1:16" s="8" customFormat="1" x14ac:dyDescent="0.25">
      <c r="A76" s="69" t="str">
        <f>'2. Programación Operativa'!A76</f>
        <v/>
      </c>
      <c r="B76" s="76"/>
      <c r="C76" s="167" t="str">
        <f>IF('2. Programación Operativa'!F76="","",'2. Programación Operativa'!F76)</f>
        <v/>
      </c>
      <c r="D76" s="167" t="str">
        <f>IF('2. Programación Operativa'!I76="","",'2. Programación Operativa'!I76)</f>
        <v/>
      </c>
      <c r="E76" s="167" t="str">
        <f t="shared" si="6"/>
        <v/>
      </c>
      <c r="F76" s="167" t="str">
        <f t="shared" si="17"/>
        <v/>
      </c>
      <c r="G76" s="167" t="str">
        <f t="shared" ref="G76" si="28">IF(C76="","",IF(D76="","",IF(E76="Completo",IF(F76="",COUNTA(F76),IF(D76=D75,G75,G75+1)))))</f>
        <v/>
      </c>
      <c r="H76" s="167" t="str">
        <f>IF('2. Programación Operativa'!K76="","",'2. Programación Operativa'!K76)</f>
        <v/>
      </c>
      <c r="I76" s="168"/>
      <c r="J76" s="169"/>
      <c r="K76" s="170"/>
      <c r="L76" s="171" t="str">
        <f ca="1">IF(J76="","",IF(J76="En proceso","En proceso",IF(J76="Pendiente","Pendiente",IF(J76="Eliminada","Eliminada",IF(AND(J76="Terminada",K76&lt;&gt;"",K76&gt;='2. Programación Operativa'!N76,K76&lt;=TODAY()),"Terminada",IF(K76&lt;'2. Programación Operativa'!N76,"La fecha no puede ser menor a la fecha inicial declarada",IF(AND(J76="",K76=""),"Complete Estados",IF(K76&gt;TODAY(),"Fecha mal declarada","Falta Registro"))))))))</f>
        <v/>
      </c>
      <c r="M76" s="172"/>
      <c r="N76" s="173" t="str">
        <f>IF('2. Programación Operativa'!L76="","",IF(M76="","Falta Información",IF(M76&gt;=0,M76/'2. Programación Operativa'!L76,"")))</f>
        <v/>
      </c>
      <c r="O76" s="71" t="str">
        <f t="shared" si="20"/>
        <v/>
      </c>
      <c r="P76" s="21" t="str">
        <f>IF(A76="","",IF(K76&gt;'2. Programación Operativa'!O76,"Terminada con retraso","Terminada"))</f>
        <v/>
      </c>
    </row>
    <row r="77" spans="1:16" s="8" customFormat="1" x14ac:dyDescent="0.25">
      <c r="A77" s="69" t="str">
        <f>'2. Programación Operativa'!A77</f>
        <v/>
      </c>
      <c r="B77" s="76"/>
      <c r="C77" s="167" t="str">
        <f>IF('2. Programación Operativa'!F77="","",'2. Programación Operativa'!F77)</f>
        <v/>
      </c>
      <c r="D77" s="167" t="str">
        <f>IF('2. Programación Operativa'!I77="","",'2. Programación Operativa'!I77)</f>
        <v/>
      </c>
      <c r="E77" s="167" t="str">
        <f t="shared" si="6"/>
        <v/>
      </c>
      <c r="F77" s="167" t="str">
        <f t="shared" si="17"/>
        <v/>
      </c>
      <c r="G77" s="167" t="str">
        <f t="shared" ref="G77" si="29">IF(C77="","",IF(D77="","",IF(E77="Completo",+COUNTA(D77))))</f>
        <v/>
      </c>
      <c r="H77" s="167" t="str">
        <f>IF('2. Programación Operativa'!K77="","",'2. Programación Operativa'!K77)</f>
        <v/>
      </c>
      <c r="I77" s="168"/>
      <c r="J77" s="169"/>
      <c r="K77" s="170"/>
      <c r="L77" s="171" t="str">
        <f ca="1">IF(J77="","",IF(J77="En proceso","En proceso",IF(J77="Pendiente","Pendiente",IF(J77="Eliminada","Eliminada",IF(AND(J77="Terminada",K77&lt;&gt;"",K77&gt;='2. Programación Operativa'!N77,K77&lt;=TODAY()),"Terminada",IF(K77&lt;'2. Programación Operativa'!N77,"La fecha no puede ser menor a la fecha inicial declarada",IF(AND(J77="",K77=""),"Complete Estados",IF(K77&gt;TODAY(),"Fecha mal declarada","Falta Registro"))))))))</f>
        <v/>
      </c>
      <c r="M77" s="172"/>
      <c r="N77" s="173" t="str">
        <f>IF('2. Programación Operativa'!L77="","",IF(M77="","Falta Información",IF(M77&gt;=0,M77/'2. Programación Operativa'!L77,"")))</f>
        <v/>
      </c>
      <c r="O77" s="71" t="str">
        <f t="shared" si="20"/>
        <v/>
      </c>
      <c r="P77" s="21" t="str">
        <f>IF(A77="","",IF(K77&gt;'2. Programación Operativa'!O77,"Terminada con retraso","Terminada"))</f>
        <v/>
      </c>
    </row>
    <row r="78" spans="1:16" s="8" customFormat="1" x14ac:dyDescent="0.25">
      <c r="A78" s="69" t="str">
        <f>'2. Programación Operativa'!A78</f>
        <v/>
      </c>
      <c r="B78" s="76"/>
      <c r="C78" s="167" t="str">
        <f>IF('2. Programación Operativa'!F78="","",'2. Programación Operativa'!F78)</f>
        <v/>
      </c>
      <c r="D78" s="167" t="str">
        <f>IF('2. Programación Operativa'!I78="","",'2. Programación Operativa'!I78)</f>
        <v/>
      </c>
      <c r="E78" s="167" t="str">
        <f t="shared" si="6"/>
        <v/>
      </c>
      <c r="F78" s="167" t="str">
        <f t="shared" si="17"/>
        <v/>
      </c>
      <c r="G78" s="167" t="str">
        <f t="shared" ref="G78" si="30">IF(C78="","",IF(D78="","",IF(E78="Completo",IF(F78="",COUNTA(F78),IF(D78=D77,G77,G77+1)))))</f>
        <v/>
      </c>
      <c r="H78" s="167" t="str">
        <f>IF('2. Programación Operativa'!K78="","",'2. Programación Operativa'!K78)</f>
        <v/>
      </c>
      <c r="I78" s="168"/>
      <c r="J78" s="169"/>
      <c r="K78" s="170"/>
      <c r="L78" s="171" t="str">
        <f ca="1">IF(J78="","",IF(J78="En proceso","En proceso",IF(J78="Pendiente","Pendiente",IF(J78="Eliminada","Eliminada",IF(AND(J78="Terminada",K78&lt;&gt;"",K78&gt;='2. Programación Operativa'!N78,K78&lt;=TODAY()),"Terminada",IF(K78&lt;'2. Programación Operativa'!N78,"La fecha no puede ser menor a la fecha inicial declarada",IF(AND(J78="",K78=""),"Complete Estados",IF(K78&gt;TODAY(),"Fecha mal declarada","Falta Registro"))))))))</f>
        <v/>
      </c>
      <c r="M78" s="172"/>
      <c r="N78" s="173" t="str">
        <f>IF('2. Programación Operativa'!L78="","",IF(M78="","Falta Información",IF(M78&gt;=0,M78/'2. Programación Operativa'!L78,"")))</f>
        <v/>
      </c>
      <c r="O78" s="71" t="str">
        <f t="shared" si="20"/>
        <v/>
      </c>
      <c r="P78" s="21" t="str">
        <f>IF(A78="","",IF(K78&gt;'2. Programación Operativa'!O78,"Terminada con retraso","Terminada"))</f>
        <v/>
      </c>
    </row>
    <row r="79" spans="1:16" s="8" customFormat="1" x14ac:dyDescent="0.25">
      <c r="A79" s="69" t="str">
        <f>'2. Programación Operativa'!A79</f>
        <v/>
      </c>
      <c r="B79" s="76"/>
      <c r="C79" s="167" t="str">
        <f>IF('2. Programación Operativa'!F79="","",'2. Programación Operativa'!F79)</f>
        <v/>
      </c>
      <c r="D79" s="167" t="str">
        <f>IF('2. Programación Operativa'!I79="","",'2. Programación Operativa'!I79)</f>
        <v/>
      </c>
      <c r="E79" s="167" t="str">
        <f t="shared" si="6"/>
        <v/>
      </c>
      <c r="F79" s="167" t="str">
        <f t="shared" si="17"/>
        <v/>
      </c>
      <c r="G79" s="167" t="str">
        <f t="shared" ref="G79" si="31">IF(C79="","",IF(D79="","",IF(E79="Completo",+COUNTA(D79))))</f>
        <v/>
      </c>
      <c r="H79" s="167" t="str">
        <f>IF('2. Programación Operativa'!K79="","",'2. Programación Operativa'!K79)</f>
        <v/>
      </c>
      <c r="I79" s="168"/>
      <c r="J79" s="169"/>
      <c r="K79" s="170"/>
      <c r="L79" s="171" t="str">
        <f ca="1">IF(J79="","",IF(J79="En proceso","En proceso",IF(J79="Pendiente","Pendiente",IF(J79="Eliminada","Eliminada",IF(AND(J79="Terminada",K79&lt;&gt;"",K79&gt;='2. Programación Operativa'!N79,K79&lt;=TODAY()),"Terminada",IF(K79&lt;'2. Programación Operativa'!N79,"La fecha no puede ser menor a la fecha inicial declarada",IF(AND(J79="",K79=""),"Complete Estados",IF(K79&gt;TODAY(),"Fecha mal declarada","Falta Registro"))))))))</f>
        <v/>
      </c>
      <c r="M79" s="172"/>
      <c r="N79" s="173" t="str">
        <f>IF('2. Programación Operativa'!L79="","",IF(M79="","Falta Información",IF(M79&gt;=0,M79/'2. Programación Operativa'!L79,"")))</f>
        <v/>
      </c>
      <c r="O79" s="71" t="str">
        <f t="shared" si="20"/>
        <v/>
      </c>
      <c r="P79" s="21" t="str">
        <f>IF(A79="","",IF(K79&gt;'2. Programación Operativa'!O79,"Terminada con retraso","Terminada"))</f>
        <v/>
      </c>
    </row>
    <row r="80" spans="1:16" s="8" customFormat="1" ht="42.75" x14ac:dyDescent="0.25">
      <c r="A80" s="12" t="str">
        <f>'2. Programación Operativa'!A80</f>
        <v>N°</v>
      </c>
      <c r="B80" s="76"/>
      <c r="C80" s="174" t="s">
        <v>6355</v>
      </c>
      <c r="D80" s="174" t="s">
        <v>6362</v>
      </c>
      <c r="E80" s="174" t="s">
        <v>6363</v>
      </c>
      <c r="F80" s="174" t="str">
        <f t="shared" si="17"/>
        <v/>
      </c>
      <c r="G80" s="175"/>
      <c r="H80" s="176" t="s">
        <v>246</v>
      </c>
      <c r="I80" s="168"/>
      <c r="J80" s="177" t="s">
        <v>6040</v>
      </c>
      <c r="K80" s="178" t="s">
        <v>6041</v>
      </c>
      <c r="L80" s="179" t="s">
        <v>6020</v>
      </c>
      <c r="M80" s="180" t="s">
        <v>6283</v>
      </c>
      <c r="N80" s="181" t="s">
        <v>5991</v>
      </c>
      <c r="O80" s="70" t="s">
        <v>6419</v>
      </c>
      <c r="P80" s="10" t="s">
        <v>6042</v>
      </c>
    </row>
    <row r="81" spans="1:16" s="8" customFormat="1" x14ac:dyDescent="0.25">
      <c r="A81" s="69" t="str">
        <f>'2. Programación Operativa'!A81</f>
        <v/>
      </c>
      <c r="B81" s="76"/>
      <c r="C81" s="167" t="str">
        <f>IF('2. Programación Operativa'!F81="","",'2. Programación Operativa'!F81)</f>
        <v/>
      </c>
      <c r="D81" s="167" t="str">
        <f>IF('2. Programación Operativa'!I81="","",'2. Programación Operativa'!I81)</f>
        <v/>
      </c>
      <c r="E81" s="167" t="str">
        <f t="shared" ref="E81:E105" si="32">IF(C81="","",IF((COUNTIF(C:C,C81)-COUNTIFS(J:J,"Terminada",C:C,C81)-COUNTIFS(J:J,"Eliminada",C:C,C81))&gt;0,"Incompleto","Completo"))</f>
        <v/>
      </c>
      <c r="F81" s="167" t="str">
        <f t="shared" si="17"/>
        <v/>
      </c>
      <c r="G81" s="167" t="str">
        <f>IF(C81="","",IF(D81="","",IF(E81="Completo",+COUNTA(D81))))</f>
        <v/>
      </c>
      <c r="H81" s="167" t="str">
        <f>IF('2. Programación Operativa'!K81="","",'2. Programación Operativa'!K81)</f>
        <v/>
      </c>
      <c r="I81" s="168"/>
      <c r="J81" s="169"/>
      <c r="K81" s="170"/>
      <c r="L81" s="171"/>
      <c r="M81" s="172"/>
      <c r="N81" s="173" t="str">
        <f>IF('2. Programación Operativa'!L81="","",IF(M81="","Falta Información",IF(M81&gt;=0,M81/'2. Programación Operativa'!L81,"")))</f>
        <v/>
      </c>
      <c r="O81" s="71" t="str">
        <f t="shared" si="20"/>
        <v/>
      </c>
      <c r="P81" s="21" t="str">
        <f>IF(A81="","",IF(K81&gt;'2. Programación Operativa'!O81,"Terminada con retraso","Terminada"))</f>
        <v/>
      </c>
    </row>
    <row r="82" spans="1:16" s="8" customFormat="1" x14ac:dyDescent="0.25">
      <c r="A82" s="69" t="str">
        <f>'2. Programación Operativa'!A82</f>
        <v/>
      </c>
      <c r="B82" s="76"/>
      <c r="C82" s="167" t="str">
        <f>IF('2. Programación Operativa'!F82="","",'2. Programación Operativa'!F82)</f>
        <v/>
      </c>
      <c r="D82" s="167" t="str">
        <f>IF('2. Programación Operativa'!I82="","",'2. Programación Operativa'!I82)</f>
        <v/>
      </c>
      <c r="E82" s="167" t="str">
        <f t="shared" si="32"/>
        <v/>
      </c>
      <c r="F82" s="167" t="str">
        <f t="shared" si="17"/>
        <v/>
      </c>
      <c r="G82" s="167" t="str">
        <f>IF(C82="","",IF(D82="","",IF(E82="Completo",IF(F82="",COUNTA(F82),IF(D82=D81,G81,G81+1)))))</f>
        <v/>
      </c>
      <c r="H82" s="167" t="str">
        <f>IF('2. Programación Operativa'!K82="","",'2. Programación Operativa'!K82)</f>
        <v/>
      </c>
      <c r="I82" s="168"/>
      <c r="J82" s="169"/>
      <c r="K82" s="170"/>
      <c r="L82" s="171"/>
      <c r="M82" s="172"/>
      <c r="N82" s="173" t="str">
        <f>IF('2. Programación Operativa'!L82="","",IF(M82="","Falta Información",IF(M82&gt;=0,M82/'2. Programación Operativa'!L82,"")))</f>
        <v/>
      </c>
      <c r="O82" s="71" t="str">
        <f t="shared" si="20"/>
        <v/>
      </c>
      <c r="P82" s="21" t="str">
        <f>IF(A82="","",IF(K82&gt;'2. Programación Operativa'!O82,"Terminada con retraso","Terminada"))</f>
        <v/>
      </c>
    </row>
    <row r="83" spans="1:16" s="8" customFormat="1" x14ac:dyDescent="0.25">
      <c r="A83" s="69" t="str">
        <f>'2. Programación Operativa'!A83</f>
        <v/>
      </c>
      <c r="B83" s="76"/>
      <c r="C83" s="167" t="str">
        <f>IF('2. Programación Operativa'!F83="","",'2. Programación Operativa'!F83)</f>
        <v/>
      </c>
      <c r="D83" s="167" t="str">
        <f>IF('2. Programación Operativa'!I83="","",'2. Programación Operativa'!I83)</f>
        <v/>
      </c>
      <c r="E83" s="167" t="str">
        <f t="shared" si="32"/>
        <v/>
      </c>
      <c r="F83" s="167" t="str">
        <f t="shared" si="17"/>
        <v/>
      </c>
      <c r="G83" s="167" t="str">
        <f t="shared" ref="G83:G105" si="33">IF(C83="","",IF(D83="","",IF(E83="Completo",IF(F83="",COUNTA(F83),IF(D83=D82,G82,G82+1)))))</f>
        <v/>
      </c>
      <c r="H83" s="167" t="str">
        <f>IF('2. Programación Operativa'!K83="","",'2. Programación Operativa'!K83)</f>
        <v/>
      </c>
      <c r="I83" s="168"/>
      <c r="J83" s="169"/>
      <c r="K83" s="170"/>
      <c r="L83" s="171"/>
      <c r="M83" s="172"/>
      <c r="N83" s="173" t="str">
        <f>IF('2. Programación Operativa'!L83="","",IF(M83="","Falta Información",IF(M83&gt;=0,M83/'2. Programación Operativa'!L83,"")))</f>
        <v/>
      </c>
      <c r="O83" s="71" t="str">
        <f t="shared" si="20"/>
        <v/>
      </c>
      <c r="P83" s="21" t="str">
        <f>IF(A83="","",IF(K83&gt;'2. Programación Operativa'!O83,"Terminada con retraso","Terminada"))</f>
        <v/>
      </c>
    </row>
    <row r="84" spans="1:16" s="8" customFormat="1" x14ac:dyDescent="0.25">
      <c r="A84" s="69" t="str">
        <f>'2. Programación Operativa'!A84</f>
        <v/>
      </c>
      <c r="B84" s="76"/>
      <c r="C84" s="167" t="str">
        <f>IF('2. Programación Operativa'!F84="","",'2. Programación Operativa'!F84)</f>
        <v/>
      </c>
      <c r="D84" s="167" t="str">
        <f>IF('2. Programación Operativa'!I84="","",'2. Programación Operativa'!I84)</f>
        <v/>
      </c>
      <c r="E84" s="167" t="str">
        <f t="shared" si="32"/>
        <v/>
      </c>
      <c r="F84" s="167" t="str">
        <f t="shared" si="17"/>
        <v/>
      </c>
      <c r="G84" s="167" t="str">
        <f t="shared" si="33"/>
        <v/>
      </c>
      <c r="H84" s="167" t="str">
        <f>IF('2. Programación Operativa'!K84="","",'2. Programación Operativa'!K84)</f>
        <v/>
      </c>
      <c r="I84" s="168"/>
      <c r="J84" s="169"/>
      <c r="K84" s="170"/>
      <c r="L84" s="171"/>
      <c r="M84" s="172"/>
      <c r="N84" s="173" t="str">
        <f>IF('2. Programación Operativa'!L84="","",IF(M84="","Falta Información",IF(M84&gt;=0,M84/'2. Programación Operativa'!L84,"")))</f>
        <v/>
      </c>
      <c r="O84" s="71" t="str">
        <f t="shared" si="20"/>
        <v/>
      </c>
      <c r="P84" s="21" t="str">
        <f>IF(A84="","",IF(K84&gt;'2. Programación Operativa'!O84,"Terminada con retraso","Terminada"))</f>
        <v/>
      </c>
    </row>
    <row r="85" spans="1:16" s="8" customFormat="1" x14ac:dyDescent="0.25">
      <c r="A85" s="69" t="str">
        <f>'2. Programación Operativa'!A85</f>
        <v/>
      </c>
      <c r="B85" s="76"/>
      <c r="C85" s="167" t="str">
        <f>IF('2. Programación Operativa'!F85="","",'2. Programación Operativa'!F85)</f>
        <v/>
      </c>
      <c r="D85" s="167" t="str">
        <f>IF('2. Programación Operativa'!I85="","",'2. Programación Operativa'!I85)</f>
        <v/>
      </c>
      <c r="E85" s="167" t="str">
        <f t="shared" si="32"/>
        <v/>
      </c>
      <c r="F85" s="167" t="str">
        <f t="shared" si="17"/>
        <v/>
      </c>
      <c r="G85" s="167" t="str">
        <f t="shared" si="33"/>
        <v/>
      </c>
      <c r="H85" s="167" t="str">
        <f>IF('2. Programación Operativa'!K85="","",'2. Programación Operativa'!K85)</f>
        <v/>
      </c>
      <c r="I85" s="168"/>
      <c r="J85" s="169"/>
      <c r="K85" s="170"/>
      <c r="L85" s="171"/>
      <c r="M85" s="172"/>
      <c r="N85" s="173" t="str">
        <f>IF('2. Programación Operativa'!L85="","",IF(M85="","Falta Información",IF(M85&gt;=0,M85/'2. Programación Operativa'!L85,"")))</f>
        <v/>
      </c>
      <c r="O85" s="71" t="str">
        <f t="shared" si="20"/>
        <v/>
      </c>
      <c r="P85" s="21" t="str">
        <f>IF(A85="","",IF(K85&gt;'2. Programación Operativa'!O85,"Terminada con retraso","Terminada"))</f>
        <v/>
      </c>
    </row>
    <row r="86" spans="1:16" s="8" customFormat="1" x14ac:dyDescent="0.25">
      <c r="A86" s="69" t="str">
        <f>'2. Programación Operativa'!A86</f>
        <v/>
      </c>
      <c r="B86" s="76"/>
      <c r="C86" s="167" t="str">
        <f>IF('2. Programación Operativa'!F86="","",'2. Programación Operativa'!F86)</f>
        <v/>
      </c>
      <c r="D86" s="167" t="str">
        <f>IF('2. Programación Operativa'!I86="","",'2. Programación Operativa'!I86)</f>
        <v/>
      </c>
      <c r="E86" s="167" t="str">
        <f t="shared" si="32"/>
        <v/>
      </c>
      <c r="F86" s="167" t="str">
        <f t="shared" si="17"/>
        <v/>
      </c>
      <c r="G86" s="167" t="str">
        <f t="shared" si="33"/>
        <v/>
      </c>
      <c r="H86" s="167" t="str">
        <f>IF('2. Programación Operativa'!K86="","",'2. Programación Operativa'!K86)</f>
        <v/>
      </c>
      <c r="I86" s="168"/>
      <c r="J86" s="169"/>
      <c r="K86" s="170"/>
      <c r="L86" s="171"/>
      <c r="M86" s="172"/>
      <c r="N86" s="173" t="str">
        <f>IF('2. Programación Operativa'!L86="","",IF(M86="","Falta Información",IF(M86&gt;=0,M86/'2. Programación Operativa'!L86,"")))</f>
        <v/>
      </c>
      <c r="O86" s="71" t="str">
        <f t="shared" si="20"/>
        <v/>
      </c>
      <c r="P86" s="21" t="str">
        <f>IF(A86="","",IF(K86&gt;'2. Programación Operativa'!O86,"Terminada con retraso","Terminada"))</f>
        <v/>
      </c>
    </row>
    <row r="87" spans="1:16" s="8" customFormat="1" x14ac:dyDescent="0.25">
      <c r="A87" s="69" t="str">
        <f>'2. Programación Operativa'!A87</f>
        <v/>
      </c>
      <c r="B87" s="76"/>
      <c r="C87" s="167" t="str">
        <f>IF('2. Programación Operativa'!F87="","",'2. Programación Operativa'!F87)</f>
        <v/>
      </c>
      <c r="D87" s="167" t="str">
        <f>IF('2. Programación Operativa'!I87="","",'2. Programación Operativa'!I87)</f>
        <v/>
      </c>
      <c r="E87" s="167" t="str">
        <f t="shared" si="32"/>
        <v/>
      </c>
      <c r="F87" s="167" t="str">
        <f t="shared" si="17"/>
        <v/>
      </c>
      <c r="G87" s="167" t="str">
        <f t="shared" si="33"/>
        <v/>
      </c>
      <c r="H87" s="167" t="str">
        <f>IF('2. Programación Operativa'!K87="","",'2. Programación Operativa'!K87)</f>
        <v/>
      </c>
      <c r="I87" s="168"/>
      <c r="J87" s="169"/>
      <c r="K87" s="170"/>
      <c r="L87" s="171"/>
      <c r="M87" s="172"/>
      <c r="N87" s="173" t="str">
        <f>IF('2. Programación Operativa'!L87="","",IF(M87="","Falta Información",IF(M87&gt;=0,M87/'2. Programación Operativa'!L87,"")))</f>
        <v/>
      </c>
      <c r="O87" s="71" t="str">
        <f t="shared" si="20"/>
        <v/>
      </c>
      <c r="P87" s="21" t="str">
        <f>IF(A87="","",IF(K87&gt;'2. Programación Operativa'!O87,"Terminada con retraso","Terminada"))</f>
        <v/>
      </c>
    </row>
    <row r="88" spans="1:16" s="8" customFormat="1" x14ac:dyDescent="0.25">
      <c r="A88" s="69" t="str">
        <f>'2. Programación Operativa'!A88</f>
        <v/>
      </c>
      <c r="B88" s="76"/>
      <c r="C88" s="167" t="str">
        <f>IF('2. Programación Operativa'!F88="","",'2. Programación Operativa'!F88)</f>
        <v/>
      </c>
      <c r="D88" s="167" t="str">
        <f>IF('2. Programación Operativa'!I88="","",'2. Programación Operativa'!I88)</f>
        <v/>
      </c>
      <c r="E88" s="167" t="str">
        <f t="shared" si="32"/>
        <v/>
      </c>
      <c r="F88" s="167" t="str">
        <f t="shared" si="17"/>
        <v/>
      </c>
      <c r="G88" s="167" t="str">
        <f t="shared" si="33"/>
        <v/>
      </c>
      <c r="H88" s="167" t="str">
        <f>IF('2. Programación Operativa'!K88="","",'2. Programación Operativa'!K88)</f>
        <v/>
      </c>
      <c r="I88" s="168"/>
      <c r="J88" s="169"/>
      <c r="K88" s="170"/>
      <c r="L88" s="171" t="str">
        <f ca="1">IF(J88="","",IF(J88="En proceso","En proceso",IF(J88="Pendiente","Pendiente",IF(J88="Eliminada","Eliminada",IF(AND(J88="Terminada",K88&lt;&gt;"",K88&gt;='2. Programación Operativa'!N88,K88&lt;=TODAY()),"Terminada",IF(K88&lt;'2. Programación Operativa'!N88,"La fecha no puede ser menor a la fecha inicial declarada",IF(AND(J88="",K88=""),"Complete Estados",IF(K88&gt;TODAY(),"Fecha mal declarada","Falta Registro"))))))))</f>
        <v/>
      </c>
      <c r="M88" s="172"/>
      <c r="N88" s="173" t="str">
        <f>IF('2. Programación Operativa'!L88="","",IF(M88="","Falta Información",IF(M88&gt;=0,M88/'2. Programación Operativa'!L88,"")))</f>
        <v/>
      </c>
      <c r="O88" s="71" t="str">
        <f t="shared" si="20"/>
        <v/>
      </c>
      <c r="P88" s="21" t="str">
        <f>IF(A88="","",IF(K88&gt;'2. Programación Operativa'!O88,"Terminada con retraso","Terminada"))</f>
        <v/>
      </c>
    </row>
    <row r="89" spans="1:16" s="8" customFormat="1" x14ac:dyDescent="0.25">
      <c r="A89" s="69" t="str">
        <f>'2. Programación Operativa'!A89</f>
        <v/>
      </c>
      <c r="B89" s="76"/>
      <c r="C89" s="167" t="str">
        <f>IF('2. Programación Operativa'!F89="","",'2. Programación Operativa'!F89)</f>
        <v/>
      </c>
      <c r="D89" s="167" t="str">
        <f>IF('2. Programación Operativa'!I89="","",'2. Programación Operativa'!I89)</f>
        <v/>
      </c>
      <c r="E89" s="167" t="str">
        <f t="shared" si="32"/>
        <v/>
      </c>
      <c r="F89" s="167" t="str">
        <f t="shared" si="17"/>
        <v/>
      </c>
      <c r="G89" s="167" t="str">
        <f t="shared" si="33"/>
        <v/>
      </c>
      <c r="H89" s="167" t="str">
        <f>IF('2. Programación Operativa'!K89="","",'2. Programación Operativa'!K89)</f>
        <v/>
      </c>
      <c r="I89" s="168"/>
      <c r="J89" s="169"/>
      <c r="K89" s="170"/>
      <c r="L89" s="171" t="str">
        <f ca="1">IF(J89="","",IF(J89="En proceso","En proceso",IF(J89="Pendiente","Pendiente",IF(J89="Eliminada","Eliminada",IF(AND(J89="Terminada",K89&lt;&gt;"",K89&gt;='2. Programación Operativa'!N89,K89&lt;=TODAY()),"Terminada",IF(K89&lt;'2. Programación Operativa'!N89,"La fecha no puede ser menor a la fecha inicial declarada",IF(AND(J89="",K89=""),"Complete Estados",IF(K89&gt;TODAY(),"Fecha mal declarada","Falta Registro"))))))))</f>
        <v/>
      </c>
      <c r="M89" s="172"/>
      <c r="N89" s="173" t="str">
        <f>IF('2. Programación Operativa'!L89="","",IF(M89="","Falta Información",IF(M89&gt;=0,M89/'2. Programación Operativa'!L89,"")))</f>
        <v/>
      </c>
      <c r="O89" s="71" t="str">
        <f t="shared" si="20"/>
        <v/>
      </c>
      <c r="P89" s="21" t="str">
        <f>IF(A89="","",IF(K89&gt;'2. Programación Operativa'!O89,"Terminada con retraso","Terminada"))</f>
        <v/>
      </c>
    </row>
    <row r="90" spans="1:16" s="8" customFormat="1" x14ac:dyDescent="0.25">
      <c r="A90" s="69" t="str">
        <f>'2. Programación Operativa'!A90</f>
        <v/>
      </c>
      <c r="B90" s="76"/>
      <c r="C90" s="167" t="str">
        <f>IF('2. Programación Operativa'!F90="","",'2. Programación Operativa'!F90)</f>
        <v/>
      </c>
      <c r="D90" s="167" t="str">
        <f>IF('2. Programación Operativa'!I90="","",'2. Programación Operativa'!I90)</f>
        <v/>
      </c>
      <c r="E90" s="167" t="str">
        <f t="shared" si="32"/>
        <v/>
      </c>
      <c r="F90" s="167" t="str">
        <f t="shared" si="17"/>
        <v/>
      </c>
      <c r="G90" s="167" t="str">
        <f t="shared" si="33"/>
        <v/>
      </c>
      <c r="H90" s="167" t="str">
        <f>IF('2. Programación Operativa'!K90="","",'2. Programación Operativa'!K90)</f>
        <v/>
      </c>
      <c r="I90" s="168"/>
      <c r="J90" s="169"/>
      <c r="K90" s="170"/>
      <c r="L90" s="171" t="str">
        <f ca="1">IF(J90="","",IF(J90="En proceso","En proceso",IF(J90="Pendiente","Pendiente",IF(J90="Eliminada","Eliminada",IF(AND(J90="Terminada",K90&lt;&gt;"",K90&gt;='2. Programación Operativa'!N90,K90&lt;=TODAY()),"Terminada",IF(K90&lt;'2. Programación Operativa'!N90,"La fecha no puede ser menor a la fecha inicial declarada",IF(AND(J90="",K90=""),"Complete Estados",IF(K90&gt;TODAY(),"Fecha mal declarada","Falta Registro"))))))))</f>
        <v/>
      </c>
      <c r="M90" s="172"/>
      <c r="N90" s="173" t="str">
        <f>IF('2. Programación Operativa'!L90="","",IF(M90="","Falta Información",IF(M90&gt;=0,M90/'2. Programación Operativa'!L90,"")))</f>
        <v/>
      </c>
      <c r="O90" s="71" t="str">
        <f t="shared" si="20"/>
        <v/>
      </c>
      <c r="P90" s="21" t="str">
        <f>IF(A90="","",IF(K90&gt;'2. Programación Operativa'!O90,"Terminada con retraso","Terminada"))</f>
        <v/>
      </c>
    </row>
    <row r="91" spans="1:16" s="8" customFormat="1" x14ac:dyDescent="0.25">
      <c r="A91" s="69" t="str">
        <f>'2. Programación Operativa'!A91</f>
        <v/>
      </c>
      <c r="B91" s="76"/>
      <c r="C91" s="167" t="str">
        <f>IF('2. Programación Operativa'!F91="","",'2. Programación Operativa'!F91)</f>
        <v/>
      </c>
      <c r="D91" s="167" t="str">
        <f>IF('2. Programación Operativa'!I91="","",'2. Programación Operativa'!I91)</f>
        <v/>
      </c>
      <c r="E91" s="167" t="str">
        <f t="shared" si="32"/>
        <v/>
      </c>
      <c r="F91" s="167" t="str">
        <f t="shared" si="17"/>
        <v/>
      </c>
      <c r="G91" s="167" t="str">
        <f t="shared" si="33"/>
        <v/>
      </c>
      <c r="H91" s="167" t="str">
        <f>IF('2. Programación Operativa'!K91="","",'2. Programación Operativa'!K91)</f>
        <v/>
      </c>
      <c r="I91" s="168"/>
      <c r="J91" s="169"/>
      <c r="K91" s="170"/>
      <c r="L91" s="171" t="str">
        <f ca="1">IF(J91="","",IF(J91="En proceso","En proceso",IF(J91="Pendiente","Pendiente",IF(J91="Eliminada","Eliminada",IF(AND(J91="Terminada",K91&lt;&gt;"",K91&gt;='2. Programación Operativa'!N91,K91&lt;=TODAY()),"Terminada",IF(K91&lt;'2. Programación Operativa'!N91,"La fecha no puede ser menor a la fecha inicial declarada",IF(AND(J91="",K91=""),"Complete Estados",IF(K91&gt;TODAY(),"Fecha mal declarada","Falta Registro"))))))))</f>
        <v/>
      </c>
      <c r="M91" s="172"/>
      <c r="N91" s="173" t="str">
        <f>IF('2. Programación Operativa'!L91="","",IF(M91="","Falta Información",IF(M91&gt;=0,M91/'2. Programación Operativa'!L91,"")))</f>
        <v/>
      </c>
      <c r="O91" s="71" t="str">
        <f t="shared" si="20"/>
        <v/>
      </c>
      <c r="P91" s="21" t="str">
        <f>IF(A91="","",IF(K91&gt;'2. Programación Operativa'!O91,"Terminada con retraso","Terminada"))</f>
        <v/>
      </c>
    </row>
    <row r="92" spans="1:16" s="8" customFormat="1" x14ac:dyDescent="0.25">
      <c r="A92" s="69" t="str">
        <f>'2. Programación Operativa'!A92</f>
        <v/>
      </c>
      <c r="B92" s="76"/>
      <c r="C92" s="167" t="str">
        <f>IF('2. Programación Operativa'!F92="","",'2. Programación Operativa'!F92)</f>
        <v/>
      </c>
      <c r="D92" s="167" t="str">
        <f>IF('2. Programación Operativa'!I92="","",'2. Programación Operativa'!I92)</f>
        <v/>
      </c>
      <c r="E92" s="167" t="str">
        <f t="shared" si="32"/>
        <v/>
      </c>
      <c r="F92" s="167" t="str">
        <f t="shared" si="17"/>
        <v/>
      </c>
      <c r="G92" s="167" t="str">
        <f t="shared" si="33"/>
        <v/>
      </c>
      <c r="H92" s="167" t="str">
        <f>IF('2. Programación Operativa'!K92="","",'2. Programación Operativa'!K92)</f>
        <v/>
      </c>
      <c r="I92" s="168"/>
      <c r="J92" s="169"/>
      <c r="K92" s="170"/>
      <c r="L92" s="171" t="str">
        <f ca="1">IF(J92="","",IF(J92="En proceso","En proceso",IF(J92="Pendiente","Pendiente",IF(J92="Eliminada","Eliminada",IF(AND(J92="Terminada",K92&lt;&gt;"",K92&gt;='2. Programación Operativa'!N92,K92&lt;=TODAY()),"Terminada",IF(K92&lt;'2. Programación Operativa'!N92,"La fecha no puede ser menor a la fecha inicial declarada",IF(AND(J92="",K92=""),"Complete Estados",IF(K92&gt;TODAY(),"Fecha mal declarada","Falta Registro"))))))))</f>
        <v/>
      </c>
      <c r="M92" s="172"/>
      <c r="N92" s="173" t="str">
        <f>IF('2. Programación Operativa'!L92="","",IF(M92="","Falta Información",IF(M92&gt;=0,M92/'2. Programación Operativa'!L92,"")))</f>
        <v/>
      </c>
      <c r="O92" s="71" t="str">
        <f t="shared" si="20"/>
        <v/>
      </c>
      <c r="P92" s="21" t="str">
        <f>IF(A92="","",IF(K92&gt;'2. Programación Operativa'!O92,"Terminada con retraso","Terminada"))</f>
        <v/>
      </c>
    </row>
    <row r="93" spans="1:16" s="8" customFormat="1" x14ac:dyDescent="0.25">
      <c r="A93" s="69" t="str">
        <f>'2. Programación Operativa'!A93</f>
        <v/>
      </c>
      <c r="B93" s="76"/>
      <c r="C93" s="167" t="str">
        <f>IF('2. Programación Operativa'!F93="","",'2. Programación Operativa'!F93)</f>
        <v/>
      </c>
      <c r="D93" s="167" t="str">
        <f>IF('2. Programación Operativa'!I93="","",'2. Programación Operativa'!I93)</f>
        <v/>
      </c>
      <c r="E93" s="167" t="str">
        <f t="shared" si="32"/>
        <v/>
      </c>
      <c r="F93" s="167" t="str">
        <f t="shared" si="17"/>
        <v/>
      </c>
      <c r="G93" s="167" t="str">
        <f t="shared" si="33"/>
        <v/>
      </c>
      <c r="H93" s="167" t="str">
        <f>IF('2. Programación Operativa'!K93="","",'2. Programación Operativa'!K93)</f>
        <v/>
      </c>
      <c r="I93" s="168"/>
      <c r="J93" s="169"/>
      <c r="K93" s="170"/>
      <c r="L93" s="171" t="str">
        <f ca="1">IF(J93="","",IF(J93="En proceso","En proceso",IF(J93="Pendiente","Pendiente",IF(J93="Eliminada","Eliminada",IF(AND(J93="Terminada",K93&lt;&gt;"",K93&gt;='2. Programación Operativa'!N93,K93&lt;=TODAY()),"Terminada",IF(K93&lt;'2. Programación Operativa'!N93,"La fecha no puede ser menor a la fecha inicial declarada",IF(AND(J93="",K93=""),"Complete Estados",IF(K93&gt;TODAY(),"Fecha mal declarada","Falta Registro"))))))))</f>
        <v/>
      </c>
      <c r="M93" s="172"/>
      <c r="N93" s="173" t="str">
        <f>IF('2. Programación Operativa'!L93="","",IF(M93="","Falta Información",IF(M93&gt;=0,M93/'2. Programación Operativa'!L93,"")))</f>
        <v/>
      </c>
      <c r="O93" s="71" t="str">
        <f t="shared" si="20"/>
        <v/>
      </c>
      <c r="P93" s="21" t="str">
        <f>IF(A93="","",IF(K93&gt;'2. Programación Operativa'!O93,"Terminada con retraso","Terminada"))</f>
        <v/>
      </c>
    </row>
    <row r="94" spans="1:16" s="8" customFormat="1" x14ac:dyDescent="0.25">
      <c r="A94" s="69" t="str">
        <f>'2. Programación Operativa'!A94</f>
        <v/>
      </c>
      <c r="B94" s="76"/>
      <c r="C94" s="167" t="str">
        <f>IF('2. Programación Operativa'!F94="","",'2. Programación Operativa'!F94)</f>
        <v/>
      </c>
      <c r="D94" s="167" t="str">
        <f>IF('2. Programación Operativa'!I94="","",'2. Programación Operativa'!I94)</f>
        <v/>
      </c>
      <c r="E94" s="167" t="str">
        <f t="shared" si="32"/>
        <v/>
      </c>
      <c r="F94" s="167" t="str">
        <f t="shared" si="17"/>
        <v/>
      </c>
      <c r="G94" s="167" t="str">
        <f t="shared" si="33"/>
        <v/>
      </c>
      <c r="H94" s="167" t="str">
        <f>IF('2. Programación Operativa'!K94="","",'2. Programación Operativa'!K94)</f>
        <v/>
      </c>
      <c r="I94" s="168"/>
      <c r="J94" s="169"/>
      <c r="K94" s="170"/>
      <c r="L94" s="171" t="str">
        <f ca="1">IF(J94="","",IF(J94="En proceso","En proceso",IF(J94="Pendiente","Pendiente",IF(J94="Eliminada","Eliminada",IF(AND(J94="Terminada",K94&lt;&gt;"",K94&gt;='2. Programación Operativa'!N94,K94&lt;=TODAY()),"Terminada",IF(K94&lt;'2. Programación Operativa'!N94,"La fecha no puede ser menor a la fecha inicial declarada",IF(AND(J94="",K94=""),"Complete Estados",IF(K94&gt;TODAY(),"Fecha mal declarada","Falta Registro"))))))))</f>
        <v/>
      </c>
      <c r="M94" s="172"/>
      <c r="N94" s="173" t="str">
        <f>IF('2. Programación Operativa'!L94="","",IF(M94="","Falta Información",IF(M94&gt;=0,M94/'2. Programación Operativa'!L94,"")))</f>
        <v/>
      </c>
      <c r="O94" s="71" t="str">
        <f t="shared" si="20"/>
        <v/>
      </c>
      <c r="P94" s="21" t="str">
        <f>IF(A94="","",IF(K94&gt;'2. Programación Operativa'!O94,"Terminada con retraso","Terminada"))</f>
        <v/>
      </c>
    </row>
    <row r="95" spans="1:16" s="8" customFormat="1" x14ac:dyDescent="0.25">
      <c r="A95" s="69" t="str">
        <f>'2. Programación Operativa'!A95</f>
        <v/>
      </c>
      <c r="B95" s="76"/>
      <c r="C95" s="167" t="str">
        <f>IF('2. Programación Operativa'!F95="","",'2. Programación Operativa'!F95)</f>
        <v/>
      </c>
      <c r="D95" s="167" t="str">
        <f>IF('2. Programación Operativa'!I95="","",'2. Programación Operativa'!I95)</f>
        <v/>
      </c>
      <c r="E95" s="167" t="str">
        <f t="shared" si="32"/>
        <v/>
      </c>
      <c r="F95" s="167" t="str">
        <f t="shared" si="17"/>
        <v/>
      </c>
      <c r="G95" s="167" t="str">
        <f t="shared" si="33"/>
        <v/>
      </c>
      <c r="H95" s="167" t="str">
        <f>IF('2. Programación Operativa'!K95="","",'2. Programación Operativa'!K95)</f>
        <v/>
      </c>
      <c r="I95" s="168"/>
      <c r="J95" s="169"/>
      <c r="K95" s="170"/>
      <c r="L95" s="171" t="str">
        <f ca="1">IF(J95="","",IF(J95="En proceso","En proceso",IF(J95="Pendiente","Pendiente",IF(J95="Eliminada","Eliminada",IF(AND(J95="Terminada",K95&lt;&gt;"",K95&gt;='2. Programación Operativa'!N95,K95&lt;=TODAY()),"Terminada",IF(K95&lt;'2. Programación Operativa'!N95,"La fecha no puede ser menor a la fecha inicial declarada",IF(AND(J95="",K95=""),"Complete Estados",IF(K95&gt;TODAY(),"Fecha mal declarada","Falta Registro"))))))))</f>
        <v/>
      </c>
      <c r="M95" s="172"/>
      <c r="N95" s="173" t="str">
        <f>IF('2. Programación Operativa'!L95="","",IF(M95="","Falta Información",IF(M95&gt;=0,M95/'2. Programación Operativa'!L95,"")))</f>
        <v/>
      </c>
      <c r="O95" s="71" t="str">
        <f t="shared" si="20"/>
        <v/>
      </c>
      <c r="P95" s="21" t="str">
        <f>IF(A95="","",IF(K95&gt;'2. Programación Operativa'!O95,"Terminada con retraso","Terminada"))</f>
        <v/>
      </c>
    </row>
    <row r="96" spans="1:16" s="8" customFormat="1" x14ac:dyDescent="0.25">
      <c r="A96" s="69" t="str">
        <f>'2. Programación Operativa'!A96</f>
        <v/>
      </c>
      <c r="B96" s="76"/>
      <c r="C96" s="167" t="str">
        <f>IF('2. Programación Operativa'!F96="","",'2. Programación Operativa'!F96)</f>
        <v/>
      </c>
      <c r="D96" s="167" t="str">
        <f>IF('2. Programación Operativa'!I96="","",'2. Programación Operativa'!I96)</f>
        <v/>
      </c>
      <c r="E96" s="167" t="str">
        <f t="shared" si="32"/>
        <v/>
      </c>
      <c r="F96" s="167" t="str">
        <f t="shared" si="17"/>
        <v/>
      </c>
      <c r="G96" s="167" t="str">
        <f t="shared" si="33"/>
        <v/>
      </c>
      <c r="H96" s="167" t="str">
        <f>IF('2. Programación Operativa'!K96="","",'2. Programación Operativa'!K96)</f>
        <v/>
      </c>
      <c r="I96" s="168"/>
      <c r="J96" s="169"/>
      <c r="K96" s="170"/>
      <c r="L96" s="171" t="str">
        <f ca="1">IF(J96="","",IF(J96="En proceso","En proceso",IF(J96="Pendiente","Pendiente",IF(J96="Eliminada","Eliminada",IF(AND(J96="Terminada",K96&lt;&gt;"",K96&gt;='2. Programación Operativa'!N96,K96&lt;=TODAY()),"Terminada",IF(K96&lt;'2. Programación Operativa'!N96,"La fecha no puede ser menor a la fecha inicial declarada",IF(AND(J96="",K96=""),"Complete Estados",IF(K96&gt;TODAY(),"Fecha mal declarada","Falta Registro"))))))))</f>
        <v/>
      </c>
      <c r="M96" s="172"/>
      <c r="N96" s="173" t="str">
        <f>IF('2. Programación Operativa'!L96="","",IF(M96="","Falta Información",IF(M96&gt;=0,M96/'2. Programación Operativa'!L96,"")))</f>
        <v/>
      </c>
      <c r="O96" s="71" t="str">
        <f t="shared" si="20"/>
        <v/>
      </c>
      <c r="P96" s="21" t="str">
        <f>IF(A96="","",IF(K96&gt;'2. Programación Operativa'!O96,"Terminada con retraso","Terminada"))</f>
        <v/>
      </c>
    </row>
    <row r="97" spans="1:16" s="8" customFormat="1" x14ac:dyDescent="0.25">
      <c r="A97" s="69" t="str">
        <f>'2. Programación Operativa'!A97</f>
        <v/>
      </c>
      <c r="B97" s="76"/>
      <c r="C97" s="167" t="str">
        <f>IF('2. Programación Operativa'!F97="","",'2. Programación Operativa'!F97)</f>
        <v/>
      </c>
      <c r="D97" s="167" t="str">
        <f>IF('2. Programación Operativa'!I97="","",'2. Programación Operativa'!I97)</f>
        <v/>
      </c>
      <c r="E97" s="167" t="str">
        <f t="shared" si="32"/>
        <v/>
      </c>
      <c r="F97" s="167" t="str">
        <f t="shared" si="17"/>
        <v/>
      </c>
      <c r="G97" s="167" t="str">
        <f t="shared" si="33"/>
        <v/>
      </c>
      <c r="H97" s="167" t="str">
        <f>IF('2. Programación Operativa'!K97="","",'2. Programación Operativa'!K97)</f>
        <v/>
      </c>
      <c r="I97" s="168"/>
      <c r="J97" s="169"/>
      <c r="K97" s="170"/>
      <c r="L97" s="171" t="str">
        <f ca="1">IF(J97="","",IF(J97="En proceso","En proceso",IF(J97="Pendiente","Pendiente",IF(J97="Eliminada","Eliminada",IF(AND(J97="Terminada",K97&lt;&gt;"",K97&gt;='2. Programación Operativa'!N97,K97&lt;=TODAY()),"Terminada",IF(K97&lt;'2. Programación Operativa'!N97,"La fecha no puede ser menor a la fecha inicial declarada",IF(AND(J97="",K97=""),"Complete Estados",IF(K97&gt;TODAY(),"Fecha mal declarada","Falta Registro"))))))))</f>
        <v/>
      </c>
      <c r="M97" s="172"/>
      <c r="N97" s="173" t="str">
        <f>IF('2. Programación Operativa'!L97="","",IF(M97="","Falta Información",IF(M97&gt;=0,M97/'2. Programación Operativa'!L97,"")))</f>
        <v/>
      </c>
      <c r="O97" s="71" t="str">
        <f t="shared" si="20"/>
        <v/>
      </c>
      <c r="P97" s="21" t="str">
        <f>IF(A97="","",IF(K97&gt;'2. Programación Operativa'!O97,"Terminada con retraso","Terminada"))</f>
        <v/>
      </c>
    </row>
    <row r="98" spans="1:16" s="8" customFormat="1" x14ac:dyDescent="0.25">
      <c r="A98" s="69" t="str">
        <f>'2. Programación Operativa'!A98</f>
        <v/>
      </c>
      <c r="B98" s="76"/>
      <c r="C98" s="167" t="str">
        <f>IF('2. Programación Operativa'!F98="","",'2. Programación Operativa'!F98)</f>
        <v/>
      </c>
      <c r="D98" s="167" t="str">
        <f>IF('2. Programación Operativa'!I98="","",'2. Programación Operativa'!I98)</f>
        <v/>
      </c>
      <c r="E98" s="167" t="str">
        <f t="shared" si="32"/>
        <v/>
      </c>
      <c r="F98" s="167" t="str">
        <f t="shared" si="17"/>
        <v/>
      </c>
      <c r="G98" s="167" t="str">
        <f t="shared" si="33"/>
        <v/>
      </c>
      <c r="H98" s="167" t="str">
        <f>IF('2. Programación Operativa'!K98="","",'2. Programación Operativa'!K98)</f>
        <v/>
      </c>
      <c r="I98" s="168"/>
      <c r="J98" s="169"/>
      <c r="K98" s="170"/>
      <c r="L98" s="171" t="str">
        <f ca="1">IF(J98="","",IF(J98="En proceso","En proceso",IF(J98="Pendiente","Pendiente",IF(J98="Eliminada","Eliminada",IF(AND(J98="Terminada",K98&lt;&gt;"",K98&gt;='2. Programación Operativa'!N98,K98&lt;=TODAY()),"Terminada",IF(K98&lt;'2. Programación Operativa'!N98,"La fecha no puede ser menor a la fecha inicial declarada",IF(AND(J98="",K98=""),"Complete Estados",IF(K98&gt;TODAY(),"Fecha mal declarada","Falta Registro"))))))))</f>
        <v/>
      </c>
      <c r="M98" s="172"/>
      <c r="N98" s="173" t="str">
        <f>IF('2. Programación Operativa'!L98="","",IF(M98="","Falta Información",IF(M98&gt;=0,M98/'2. Programación Operativa'!L98,"")))</f>
        <v/>
      </c>
      <c r="O98" s="71" t="str">
        <f t="shared" si="20"/>
        <v/>
      </c>
      <c r="P98" s="21" t="str">
        <f>IF(A98="","",IF(K98&gt;'2. Programación Operativa'!O98,"Terminada con retraso","Terminada"))</f>
        <v/>
      </c>
    </row>
    <row r="99" spans="1:16" s="8" customFormat="1" x14ac:dyDescent="0.25">
      <c r="A99" s="69" t="str">
        <f>'2. Programación Operativa'!A99</f>
        <v/>
      </c>
      <c r="B99" s="76"/>
      <c r="C99" s="167" t="str">
        <f>IF('2. Programación Operativa'!F99="","",'2. Programación Operativa'!F99)</f>
        <v/>
      </c>
      <c r="D99" s="167" t="str">
        <f>IF('2. Programación Operativa'!I99="","",'2. Programación Operativa'!I99)</f>
        <v/>
      </c>
      <c r="E99" s="167" t="str">
        <f t="shared" si="32"/>
        <v/>
      </c>
      <c r="F99" s="167" t="str">
        <f t="shared" si="17"/>
        <v/>
      </c>
      <c r="G99" s="167" t="str">
        <f t="shared" si="33"/>
        <v/>
      </c>
      <c r="H99" s="167" t="str">
        <f>IF('2. Programación Operativa'!K99="","",'2. Programación Operativa'!K99)</f>
        <v/>
      </c>
      <c r="I99" s="168"/>
      <c r="J99" s="169"/>
      <c r="K99" s="170"/>
      <c r="L99" s="171" t="str">
        <f ca="1">IF(J99="","",IF(J99="En proceso","En proceso",IF(J99="Pendiente","Pendiente",IF(J99="Eliminada","Eliminada",IF(AND(J99="Terminada",K99&lt;&gt;"",K99&gt;='2. Programación Operativa'!N99,K99&lt;=TODAY()),"Terminada",IF(K99&lt;'2. Programación Operativa'!N99,"La fecha no puede ser menor a la fecha inicial declarada",IF(AND(J99="",K99=""),"Complete Estados",IF(K99&gt;TODAY(),"Fecha mal declarada","Falta Registro"))))))))</f>
        <v/>
      </c>
      <c r="M99" s="172"/>
      <c r="N99" s="173" t="str">
        <f>IF('2. Programación Operativa'!L99="","",IF(M99="","Falta Información",IF(M99&gt;=0,M99/'2. Programación Operativa'!L99,"")))</f>
        <v/>
      </c>
      <c r="O99" s="71" t="str">
        <f t="shared" si="20"/>
        <v/>
      </c>
      <c r="P99" s="21" t="str">
        <f>IF(A99="","",IF(K99&gt;'2. Programación Operativa'!O99,"Terminada con retraso","Terminada"))</f>
        <v/>
      </c>
    </row>
    <row r="100" spans="1:16" s="8" customFormat="1" x14ac:dyDescent="0.25">
      <c r="A100" s="69" t="str">
        <f>'2. Programación Operativa'!A100</f>
        <v/>
      </c>
      <c r="B100" s="76"/>
      <c r="C100" s="167" t="str">
        <f>IF('2. Programación Operativa'!F100="","",'2. Programación Operativa'!F100)</f>
        <v/>
      </c>
      <c r="D100" s="167" t="str">
        <f>IF('2. Programación Operativa'!I100="","",'2. Programación Operativa'!I100)</f>
        <v/>
      </c>
      <c r="E100" s="167" t="str">
        <f t="shared" si="32"/>
        <v/>
      </c>
      <c r="F100" s="167" t="str">
        <f t="shared" si="17"/>
        <v/>
      </c>
      <c r="G100" s="167" t="str">
        <f t="shared" si="33"/>
        <v/>
      </c>
      <c r="H100" s="167" t="str">
        <f>IF('2. Programación Operativa'!K100="","",'2. Programación Operativa'!K100)</f>
        <v/>
      </c>
      <c r="I100" s="168"/>
      <c r="J100" s="169"/>
      <c r="K100" s="170"/>
      <c r="L100" s="171" t="str">
        <f ca="1">IF(J100="","",IF(J100="En proceso","En proceso",IF(J100="Pendiente","Pendiente",IF(J100="Eliminada","Eliminada",IF(AND(J100="Terminada",K100&lt;&gt;"",K100&gt;='2. Programación Operativa'!N100,K100&lt;=TODAY()),"Terminada",IF(K100&lt;'2. Programación Operativa'!N100,"La fecha no puede ser menor a la fecha inicial declarada",IF(AND(J100="",K100=""),"Complete Estados",IF(K100&gt;TODAY(),"Fecha mal declarada","Falta Registro"))))))))</f>
        <v/>
      </c>
      <c r="M100" s="172"/>
      <c r="N100" s="173" t="str">
        <f>IF('2. Programación Operativa'!L100="","",IF(M100="","Falta Información",IF(M100&gt;=0,M100/'2. Programación Operativa'!L100,"")))</f>
        <v/>
      </c>
      <c r="O100" s="71" t="str">
        <f t="shared" si="20"/>
        <v/>
      </c>
      <c r="P100" s="21" t="str">
        <f>IF(A100="","",IF(K100&gt;'2. Programación Operativa'!O100,"Terminada con retraso","Terminada"))</f>
        <v/>
      </c>
    </row>
    <row r="101" spans="1:16" s="8" customFormat="1" x14ac:dyDescent="0.25">
      <c r="A101" s="69" t="str">
        <f>'2. Programación Operativa'!A101</f>
        <v/>
      </c>
      <c r="B101" s="76"/>
      <c r="C101" s="167" t="str">
        <f>IF('2. Programación Operativa'!F101="","",'2. Programación Operativa'!F101)</f>
        <v/>
      </c>
      <c r="D101" s="167" t="str">
        <f>IF('2. Programación Operativa'!I101="","",'2. Programación Operativa'!I101)</f>
        <v/>
      </c>
      <c r="E101" s="167" t="str">
        <f t="shared" si="32"/>
        <v/>
      </c>
      <c r="F101" s="167" t="str">
        <f t="shared" si="17"/>
        <v/>
      </c>
      <c r="G101" s="167" t="str">
        <f t="shared" si="33"/>
        <v/>
      </c>
      <c r="H101" s="167" t="str">
        <f>IF('2. Programación Operativa'!K101="","",'2. Programación Operativa'!K101)</f>
        <v/>
      </c>
      <c r="I101" s="168"/>
      <c r="J101" s="169"/>
      <c r="K101" s="170"/>
      <c r="L101" s="171" t="str">
        <f ca="1">IF(J101="","",IF(J101="En proceso","En proceso",IF(J101="Pendiente","Pendiente",IF(J101="Eliminada","Eliminada",IF(AND(J101="Terminada",K101&lt;&gt;"",K101&gt;='2. Programación Operativa'!N101,K101&lt;=TODAY()),"Terminada",IF(K101&lt;'2. Programación Operativa'!N101,"La fecha no puede ser menor a la fecha inicial declarada",IF(AND(J101="",K101=""),"Complete Estados",IF(K101&gt;TODAY(),"Fecha mal declarada","Falta Registro"))))))))</f>
        <v/>
      </c>
      <c r="M101" s="172"/>
      <c r="N101" s="173" t="str">
        <f>IF('2. Programación Operativa'!L101="","",IF(M101="","Falta Información",IF(M101&gt;=0,M101/'2. Programación Operativa'!L101,"")))</f>
        <v/>
      </c>
      <c r="O101" s="71" t="str">
        <f t="shared" si="20"/>
        <v/>
      </c>
      <c r="P101" s="21" t="str">
        <f>IF(A101="","",IF(K101&gt;'2. Programación Operativa'!O101,"Terminada con retraso","Terminada"))</f>
        <v/>
      </c>
    </row>
    <row r="102" spans="1:16" s="8" customFormat="1" x14ac:dyDescent="0.25">
      <c r="A102" s="69" t="str">
        <f>'2. Programación Operativa'!A102</f>
        <v/>
      </c>
      <c r="B102" s="76"/>
      <c r="C102" s="167" t="str">
        <f>IF('2. Programación Operativa'!F102="","",'2. Programación Operativa'!F102)</f>
        <v/>
      </c>
      <c r="D102" s="167" t="str">
        <f>IF('2. Programación Operativa'!I102="","",'2. Programación Operativa'!I102)</f>
        <v/>
      </c>
      <c r="E102" s="167" t="str">
        <f t="shared" si="32"/>
        <v/>
      </c>
      <c r="F102" s="167" t="str">
        <f t="shared" si="17"/>
        <v/>
      </c>
      <c r="G102" s="167" t="str">
        <f t="shared" si="33"/>
        <v/>
      </c>
      <c r="H102" s="167" t="str">
        <f>IF('2. Programación Operativa'!K102="","",'2. Programación Operativa'!K102)</f>
        <v/>
      </c>
      <c r="I102" s="168"/>
      <c r="J102" s="169"/>
      <c r="K102" s="170"/>
      <c r="L102" s="171" t="str">
        <f ca="1">IF(J102="","",IF(J102="En proceso","En proceso",IF(J102="Pendiente","Pendiente",IF(J102="Eliminada","Eliminada",IF(AND(J102="Terminada",K102&lt;&gt;"",K102&gt;='2. Programación Operativa'!N102,K102&lt;=TODAY()),"Terminada",IF(K102&lt;'2. Programación Operativa'!N102,"La fecha no puede ser menor a la fecha inicial declarada",IF(AND(J102="",K102=""),"Complete Estados",IF(K102&gt;TODAY(),"Fecha mal declarada","Falta Registro"))))))))</f>
        <v/>
      </c>
      <c r="M102" s="172"/>
      <c r="N102" s="173" t="str">
        <f>IF('2. Programación Operativa'!L102="","",IF(M102="","Falta Información",IF(M102&gt;=0,M102/'2. Programación Operativa'!L102,"")))</f>
        <v/>
      </c>
      <c r="O102" s="71" t="str">
        <f t="shared" si="20"/>
        <v/>
      </c>
      <c r="P102" s="21" t="str">
        <f>IF(A102="","",IF(K102&gt;'2. Programación Operativa'!O102,"Terminada con retraso","Terminada"))</f>
        <v/>
      </c>
    </row>
    <row r="103" spans="1:16" s="8" customFormat="1" x14ac:dyDescent="0.25">
      <c r="A103" s="69" t="str">
        <f>'2. Programación Operativa'!A103</f>
        <v/>
      </c>
      <c r="B103" s="76"/>
      <c r="C103" s="167" t="str">
        <f>IF('2. Programación Operativa'!F103="","",'2. Programación Operativa'!F103)</f>
        <v/>
      </c>
      <c r="D103" s="167" t="str">
        <f>IF('2. Programación Operativa'!I103="","",'2. Programación Operativa'!I103)</f>
        <v/>
      </c>
      <c r="E103" s="167" t="str">
        <f t="shared" si="32"/>
        <v/>
      </c>
      <c r="F103" s="167" t="str">
        <f t="shared" si="17"/>
        <v/>
      </c>
      <c r="G103" s="167" t="str">
        <f t="shared" si="33"/>
        <v/>
      </c>
      <c r="H103" s="167" t="str">
        <f>IF('2. Programación Operativa'!K103="","",'2. Programación Operativa'!K103)</f>
        <v/>
      </c>
      <c r="I103" s="168"/>
      <c r="J103" s="169"/>
      <c r="K103" s="170"/>
      <c r="L103" s="171" t="str">
        <f ca="1">IF(J103="","",IF(J103="En proceso","En proceso",IF(J103="Pendiente","Pendiente",IF(J103="Eliminada","Eliminada",IF(AND(J103="Terminada",K103&lt;&gt;"",K103&gt;='2. Programación Operativa'!N103,K103&lt;=TODAY()),"Terminada",IF(K103&lt;'2. Programación Operativa'!N103,"La fecha no puede ser menor a la fecha inicial declarada",IF(AND(J103="",K103=""),"Complete Estados",IF(K103&gt;TODAY(),"Fecha mal declarada","Falta Registro"))))))))</f>
        <v/>
      </c>
      <c r="M103" s="172"/>
      <c r="N103" s="173" t="str">
        <f>IF('2. Programación Operativa'!L103="","",IF(M103="","Falta Información",IF(M103&gt;=0,M103/'2. Programación Operativa'!L103,"")))</f>
        <v/>
      </c>
      <c r="O103" s="71" t="str">
        <f t="shared" si="20"/>
        <v/>
      </c>
      <c r="P103" s="21" t="str">
        <f>IF(A103="","",IF(K103&gt;'2. Programación Operativa'!O103,"Terminada con retraso","Terminada"))</f>
        <v/>
      </c>
    </row>
    <row r="104" spans="1:16" s="8" customFormat="1" x14ac:dyDescent="0.25">
      <c r="A104" s="69" t="str">
        <f>'2. Programación Operativa'!A104</f>
        <v/>
      </c>
      <c r="B104" s="76"/>
      <c r="C104" s="167" t="str">
        <f>IF('2. Programación Operativa'!F104="","",'2. Programación Operativa'!F104)</f>
        <v/>
      </c>
      <c r="D104" s="167" t="str">
        <f>IF('2. Programación Operativa'!I104="","",'2. Programación Operativa'!I104)</f>
        <v/>
      </c>
      <c r="E104" s="167" t="str">
        <f t="shared" si="32"/>
        <v/>
      </c>
      <c r="F104" s="167" t="str">
        <f t="shared" si="17"/>
        <v/>
      </c>
      <c r="G104" s="167" t="str">
        <f t="shared" si="33"/>
        <v/>
      </c>
      <c r="H104" s="167" t="str">
        <f>IF('2. Programación Operativa'!K104="","",'2. Programación Operativa'!K104)</f>
        <v/>
      </c>
      <c r="I104" s="168"/>
      <c r="J104" s="169"/>
      <c r="K104" s="170"/>
      <c r="L104" s="171" t="str">
        <f ca="1">IF(J104="","",IF(J104="En proceso","En proceso",IF(J104="Pendiente","Pendiente",IF(J104="Eliminada","Eliminada",IF(AND(J104="Terminada",K104&lt;&gt;"",K104&gt;='2. Programación Operativa'!N104,K104&lt;=TODAY()),"Terminada",IF(K104&lt;'2. Programación Operativa'!N104,"La fecha no puede ser menor a la fecha inicial declarada",IF(AND(J104="",K104=""),"Complete Estados",IF(K104&gt;TODAY(),"Fecha mal declarada","Falta Registro"))))))))</f>
        <v/>
      </c>
      <c r="M104" s="172"/>
      <c r="N104" s="173" t="str">
        <f>IF('2. Programación Operativa'!L104="","",IF(M104="","Falta Información",IF(M104&gt;=0,M104/'2. Programación Operativa'!L104,"")))</f>
        <v/>
      </c>
      <c r="O104" s="71" t="str">
        <f t="shared" si="20"/>
        <v/>
      </c>
      <c r="P104" s="21" t="str">
        <f>IF(A104="","",IF(K104&gt;'2. Programación Operativa'!O104,"Terminada con retraso","Terminada"))</f>
        <v/>
      </c>
    </row>
    <row r="105" spans="1:16" s="8" customFormat="1" x14ac:dyDescent="0.25">
      <c r="A105" s="69" t="str">
        <f>'2. Programación Operativa'!A105</f>
        <v/>
      </c>
      <c r="B105" s="76"/>
      <c r="C105" s="167" t="str">
        <f>IF('2. Programación Operativa'!F105="","",'2. Programación Operativa'!F105)</f>
        <v/>
      </c>
      <c r="D105" s="167" t="str">
        <f>IF('2. Programación Operativa'!I105="","",'2. Programación Operativa'!I105)</f>
        <v/>
      </c>
      <c r="E105" s="167" t="str">
        <f t="shared" si="32"/>
        <v/>
      </c>
      <c r="F105" s="167" t="str">
        <f t="shared" si="17"/>
        <v/>
      </c>
      <c r="G105" s="167" t="str">
        <f t="shared" si="33"/>
        <v/>
      </c>
      <c r="H105" s="167" t="str">
        <f>IF('2. Programación Operativa'!K105="","",'2. Programación Operativa'!K105)</f>
        <v/>
      </c>
      <c r="I105" s="168"/>
      <c r="J105" s="169"/>
      <c r="K105" s="170"/>
      <c r="L105" s="171" t="str">
        <f ca="1">IF(J105="","",IF(J105="En proceso","En proceso",IF(J105="Pendiente","Pendiente",IF(J105="Eliminada","Eliminada",IF(AND(J105="Terminada",K105&lt;&gt;"",K105&gt;='2. Programación Operativa'!N105,K105&lt;=TODAY()),"Terminada",IF(K105&lt;'2. Programación Operativa'!N105,"La fecha no puede ser menor a la fecha inicial declarada",IF(AND(J105="",K105=""),"Complete Estados",IF(K105&gt;TODAY(),"Fecha mal declarada","Falta Registro"))))))))</f>
        <v/>
      </c>
      <c r="M105" s="172"/>
      <c r="N105" s="173" t="str">
        <f>IF('2. Programación Operativa'!L105="","",IF(M105="","Falta Información",IF(M105&gt;=0,M105/'2. Programación Operativa'!L105,"")))</f>
        <v/>
      </c>
      <c r="O105" s="71" t="str">
        <f t="shared" si="20"/>
        <v/>
      </c>
      <c r="P105" s="21" t="str">
        <f>IF(A105="","",IF(K105&gt;'2. Programación Operativa'!O105,"Terminada con retraso","Terminada"))</f>
        <v/>
      </c>
    </row>
    <row r="106" spans="1:16" s="8" customFormat="1" ht="42.75" x14ac:dyDescent="0.25">
      <c r="A106" s="12" t="str">
        <f>'2. Programación Operativa'!A106</f>
        <v>N°</v>
      </c>
      <c r="B106" s="76"/>
      <c r="C106" s="174" t="s">
        <v>6355</v>
      </c>
      <c r="D106" s="174" t="s">
        <v>6362</v>
      </c>
      <c r="E106" s="174" t="s">
        <v>6363</v>
      </c>
      <c r="F106" s="174" t="str">
        <f t="shared" si="17"/>
        <v/>
      </c>
      <c r="G106" s="175"/>
      <c r="H106" s="176" t="s">
        <v>246</v>
      </c>
      <c r="I106" s="168"/>
      <c r="J106" s="177" t="s">
        <v>6040</v>
      </c>
      <c r="K106" s="178" t="s">
        <v>6041</v>
      </c>
      <c r="L106" s="179" t="s">
        <v>6020</v>
      </c>
      <c r="M106" s="180" t="s">
        <v>6283</v>
      </c>
      <c r="N106" s="181" t="s">
        <v>5991</v>
      </c>
      <c r="O106" s="70" t="s">
        <v>6419</v>
      </c>
      <c r="P106" s="10" t="s">
        <v>6042</v>
      </c>
    </row>
    <row r="107" spans="1:16" s="8" customFormat="1" x14ac:dyDescent="0.25">
      <c r="A107" s="69" t="str">
        <f>'2. Programación Operativa'!A107</f>
        <v/>
      </c>
      <c r="B107" s="76"/>
      <c r="C107" s="167" t="str">
        <f>IF('2. Programación Operativa'!F107="","",'2. Programación Operativa'!F107)</f>
        <v/>
      </c>
      <c r="D107" s="167" t="str">
        <f>IF('2. Programación Operativa'!I107="","",'2. Programación Operativa'!I107)</f>
        <v/>
      </c>
      <c r="E107" s="167" t="str">
        <f t="shared" ref="E107:E131" si="34">IF(C107="","",IF((COUNTIF(C:C,C107)-COUNTIFS(J:J,"Terminada",C:C,C107)-COUNTIFS(J:J,"Eliminada",C:C,C107))&gt;0,"Incompleto","Completo"))</f>
        <v/>
      </c>
      <c r="F107" s="167" t="str">
        <f t="shared" si="17"/>
        <v/>
      </c>
      <c r="G107" s="167" t="str">
        <f>IF(C107="","",IF(D107="","",IF(E107="Completo",+COUNTA(D107))))</f>
        <v/>
      </c>
      <c r="H107" s="167" t="str">
        <f>IF('2. Programación Operativa'!K107="","",'2. Programación Operativa'!K107)</f>
        <v/>
      </c>
      <c r="I107" s="168"/>
      <c r="J107" s="169"/>
      <c r="K107" s="170"/>
      <c r="L107" s="171" t="str">
        <f ca="1">IF(J107="","",IF(J107="En proceso","En proceso",IF(J107="Pendiente","Pendiente",IF(J107="Eliminada","Eliminada",IF(AND(J107="Terminada",K107&lt;&gt;"",K107&gt;='2. Programación Operativa'!N107,K107&lt;=TODAY()),"Terminada",IF(K107&lt;'2. Programación Operativa'!N107,"La fecha no puede ser menor a la fecha inicial declarada",IF(AND(J107="",K107=""),"Complete Estados",IF(K107&gt;TODAY(),"Fecha mal declarada","Falta Registro"))))))))</f>
        <v/>
      </c>
      <c r="M107" s="172"/>
      <c r="N107" s="173" t="str">
        <f>IF('2. Programación Operativa'!L107="","",IF(M107="","Falta Información",IF(M107&gt;=0,M107/'2. Programación Operativa'!L107,"")))</f>
        <v/>
      </c>
      <c r="O107" s="71" t="str">
        <f t="shared" si="20"/>
        <v/>
      </c>
      <c r="P107" s="21" t="str">
        <f>IF(A107="","",IF(K107&gt;'2. Programación Operativa'!O107,"Terminada con retraso","Terminada"))</f>
        <v/>
      </c>
    </row>
    <row r="108" spans="1:16" s="8" customFormat="1" x14ac:dyDescent="0.25">
      <c r="A108" s="69" t="str">
        <f>'2. Programación Operativa'!A108</f>
        <v/>
      </c>
      <c r="B108" s="76"/>
      <c r="C108" s="167" t="str">
        <f>IF('2. Programación Operativa'!F108="","",'2. Programación Operativa'!F108)</f>
        <v/>
      </c>
      <c r="D108" s="167" t="str">
        <f>IF('2. Programación Operativa'!I108="","",'2. Programación Operativa'!I108)</f>
        <v/>
      </c>
      <c r="E108" s="167" t="str">
        <f t="shared" si="34"/>
        <v/>
      </c>
      <c r="F108" s="167" t="str">
        <f t="shared" si="17"/>
        <v/>
      </c>
      <c r="G108" s="167" t="str">
        <f>IF(C108="","",IF(D108="","",IF(E108="Completo",IF(F108="",COUNTA(F108),IF(D108=D107,G107,G107+1)))))</f>
        <v/>
      </c>
      <c r="H108" s="167" t="str">
        <f>IF('2. Programación Operativa'!K108="","",'2. Programación Operativa'!K108)</f>
        <v/>
      </c>
      <c r="I108" s="168"/>
      <c r="J108" s="169"/>
      <c r="K108" s="170"/>
      <c r="L108" s="171" t="str">
        <f ca="1">IF(J108="","",IF(J108="En proceso","En proceso",IF(J108="Pendiente","Pendiente",IF(J108="Eliminada","Eliminada",IF(AND(J108="Terminada",K108&lt;&gt;"",K108&gt;='2. Programación Operativa'!N108,K108&lt;=TODAY()),"Terminada",IF(K108&lt;'2. Programación Operativa'!N108,"La fecha no puede ser menor a la fecha inicial declarada",IF(AND(J108="",K108=""),"Complete Estados",IF(K108&gt;TODAY(),"Fecha mal declarada","Falta Registro"))))))))</f>
        <v/>
      </c>
      <c r="M108" s="172"/>
      <c r="N108" s="173" t="str">
        <f>IF('2. Programación Operativa'!L108="","",IF(M108="","Falta Información",IF(M108&gt;=0,M108/'2. Programación Operativa'!L108,"")))</f>
        <v/>
      </c>
      <c r="O108" s="71" t="str">
        <f t="shared" si="20"/>
        <v/>
      </c>
      <c r="P108" s="21" t="str">
        <f>IF(A108="","",IF(K108&gt;'2. Programación Operativa'!O108,"Terminada con retraso","Terminada"))</f>
        <v/>
      </c>
    </row>
    <row r="109" spans="1:16" s="8" customFormat="1" x14ac:dyDescent="0.25">
      <c r="A109" s="69" t="str">
        <f>'2. Programación Operativa'!A109</f>
        <v/>
      </c>
      <c r="B109" s="76"/>
      <c r="C109" s="167" t="str">
        <f>IF('2. Programación Operativa'!F109="","",'2. Programación Operativa'!F109)</f>
        <v/>
      </c>
      <c r="D109" s="167" t="str">
        <f>IF('2. Programación Operativa'!I109="","",'2. Programación Operativa'!I109)</f>
        <v/>
      </c>
      <c r="E109" s="167" t="str">
        <f t="shared" si="34"/>
        <v/>
      </c>
      <c r="F109" s="167" t="str">
        <f t="shared" si="17"/>
        <v/>
      </c>
      <c r="G109" s="167" t="str">
        <f t="shared" ref="G109:G131" si="35">IF(C109="","",IF(D109="","",IF(E109="Completo",IF(F109="",COUNTA(F109),IF(D109=D108,G108,G108+1)))))</f>
        <v/>
      </c>
      <c r="H109" s="167" t="str">
        <f>IF('2. Programación Operativa'!K109="","",'2. Programación Operativa'!K109)</f>
        <v/>
      </c>
      <c r="I109" s="168"/>
      <c r="J109" s="169"/>
      <c r="K109" s="170"/>
      <c r="L109" s="171" t="str">
        <f ca="1">IF(J109="","",IF(J109="En proceso","En proceso",IF(J109="Pendiente","Pendiente",IF(J109="Eliminada","Eliminada",IF(AND(J109="Terminada",K109&lt;&gt;"",K109&gt;='2. Programación Operativa'!N109,K109&lt;=TODAY()),"Terminada",IF(K109&lt;'2. Programación Operativa'!N109,"La fecha no puede ser menor a la fecha inicial declarada",IF(AND(J109="",K109=""),"Complete Estados",IF(K109&gt;TODAY(),"Fecha mal declarada","Falta Registro"))))))))</f>
        <v/>
      </c>
      <c r="M109" s="172"/>
      <c r="N109" s="173" t="str">
        <f>IF('2. Programación Operativa'!L109="","",IF(M109="","Falta Información",IF(M109&gt;=0,M109/'2. Programación Operativa'!L109,"")))</f>
        <v/>
      </c>
      <c r="O109" s="71" t="str">
        <f t="shared" si="20"/>
        <v/>
      </c>
      <c r="P109" s="21" t="str">
        <f>IF(A109="","",IF(K109&gt;'2. Programación Operativa'!O109,"Terminada con retraso","Terminada"))</f>
        <v/>
      </c>
    </row>
    <row r="110" spans="1:16" s="8" customFormat="1" x14ac:dyDescent="0.25">
      <c r="A110" s="69" t="str">
        <f>'2. Programación Operativa'!A110</f>
        <v/>
      </c>
      <c r="B110" s="76"/>
      <c r="C110" s="167" t="str">
        <f>IF('2. Programación Operativa'!F110="","",'2. Programación Operativa'!F110)</f>
        <v/>
      </c>
      <c r="D110" s="167" t="str">
        <f>IF('2. Programación Operativa'!I110="","",'2. Programación Operativa'!I110)</f>
        <v/>
      </c>
      <c r="E110" s="167" t="str">
        <f t="shared" si="34"/>
        <v/>
      </c>
      <c r="F110" s="167" t="str">
        <f t="shared" si="17"/>
        <v/>
      </c>
      <c r="G110" s="167" t="str">
        <f t="shared" si="35"/>
        <v/>
      </c>
      <c r="H110" s="167" t="str">
        <f>IF('2. Programación Operativa'!K110="","",'2. Programación Operativa'!K110)</f>
        <v/>
      </c>
      <c r="I110" s="168"/>
      <c r="J110" s="169"/>
      <c r="K110" s="170"/>
      <c r="L110" s="171" t="str">
        <f ca="1">IF(J110="","",IF(J110="En proceso","En proceso",IF(J110="Pendiente","Pendiente",IF(J110="Eliminada","Eliminada",IF(AND(J110="Terminada",K110&lt;&gt;"",K110&gt;='2. Programación Operativa'!N110,K110&lt;=TODAY()),"Terminada",IF(K110&lt;'2. Programación Operativa'!N110,"La fecha no puede ser menor a la fecha inicial declarada",IF(AND(J110="",K110=""),"Complete Estados",IF(K110&gt;TODAY(),"Fecha mal declarada","Falta Registro"))))))))</f>
        <v/>
      </c>
      <c r="M110" s="172"/>
      <c r="N110" s="173" t="str">
        <f>IF('2. Programación Operativa'!L110="","",IF(M110="","Falta Información",IF(M110&gt;=0,M110/'2. Programación Operativa'!L110,"")))</f>
        <v/>
      </c>
      <c r="O110" s="71" t="str">
        <f t="shared" si="20"/>
        <v/>
      </c>
      <c r="P110" s="21" t="str">
        <f>IF(A110="","",IF(K110&gt;'2. Programación Operativa'!O110,"Terminada con retraso","Terminada"))</f>
        <v/>
      </c>
    </row>
    <row r="111" spans="1:16" s="8" customFormat="1" x14ac:dyDescent="0.25">
      <c r="A111" s="69" t="str">
        <f>'2. Programación Operativa'!A111</f>
        <v/>
      </c>
      <c r="B111" s="76"/>
      <c r="C111" s="167" t="str">
        <f>IF('2. Programación Operativa'!F111="","",'2. Programación Operativa'!F111)</f>
        <v/>
      </c>
      <c r="D111" s="167" t="str">
        <f>IF('2. Programación Operativa'!I111="","",'2. Programación Operativa'!I111)</f>
        <v/>
      </c>
      <c r="E111" s="167" t="str">
        <f t="shared" si="34"/>
        <v/>
      </c>
      <c r="F111" s="167" t="str">
        <f t="shared" si="17"/>
        <v/>
      </c>
      <c r="G111" s="167" t="str">
        <f t="shared" si="35"/>
        <v/>
      </c>
      <c r="H111" s="167" t="str">
        <f>IF('2. Programación Operativa'!K111="","",'2. Programación Operativa'!K111)</f>
        <v/>
      </c>
      <c r="I111" s="168"/>
      <c r="J111" s="169"/>
      <c r="K111" s="170"/>
      <c r="L111" s="171" t="str">
        <f ca="1">IF(J111="","",IF(J111="En proceso","En proceso",IF(J111="Pendiente","Pendiente",IF(J111="Eliminada","Eliminada",IF(AND(J111="Terminada",K111&lt;&gt;"",K111&gt;='2. Programación Operativa'!N111,K111&lt;=TODAY()),"Terminada",IF(K111&lt;'2. Programación Operativa'!N111,"La fecha no puede ser menor a la fecha inicial declarada",IF(AND(J111="",K111=""),"Complete Estados",IF(K111&gt;TODAY(),"Fecha mal declarada","Falta Registro"))))))))</f>
        <v/>
      </c>
      <c r="M111" s="172"/>
      <c r="N111" s="173" t="str">
        <f>IF('2. Programación Operativa'!L111="","",IF(M111="","Falta Información",IF(M111&gt;=0,M111/'2. Programación Operativa'!L111,"")))</f>
        <v/>
      </c>
      <c r="O111" s="71" t="str">
        <f t="shared" si="20"/>
        <v/>
      </c>
      <c r="P111" s="21" t="str">
        <f>IF(A111="","",IF(K111&gt;'2. Programación Operativa'!O111,"Terminada con retraso","Terminada"))</f>
        <v/>
      </c>
    </row>
    <row r="112" spans="1:16" s="8" customFormat="1" x14ac:dyDescent="0.25">
      <c r="A112" s="69" t="str">
        <f>'2. Programación Operativa'!A112</f>
        <v/>
      </c>
      <c r="B112" s="76"/>
      <c r="C112" s="167" t="str">
        <f>IF('2. Programación Operativa'!F112="","",'2. Programación Operativa'!F112)</f>
        <v/>
      </c>
      <c r="D112" s="167" t="str">
        <f>IF('2. Programación Operativa'!I112="","",'2. Programación Operativa'!I112)</f>
        <v/>
      </c>
      <c r="E112" s="167" t="str">
        <f t="shared" si="34"/>
        <v/>
      </c>
      <c r="F112" s="167" t="str">
        <f t="shared" si="17"/>
        <v/>
      </c>
      <c r="G112" s="167" t="str">
        <f t="shared" si="35"/>
        <v/>
      </c>
      <c r="H112" s="167" t="str">
        <f>IF('2. Programación Operativa'!K112="","",'2. Programación Operativa'!K112)</f>
        <v/>
      </c>
      <c r="I112" s="168"/>
      <c r="J112" s="169"/>
      <c r="K112" s="170"/>
      <c r="L112" s="171" t="str">
        <f ca="1">IF(J112="","",IF(J112="En proceso","En proceso",IF(J112="Pendiente","Pendiente",IF(J112="Eliminada","Eliminada",IF(AND(J112="Terminada",K112&lt;&gt;"",K112&gt;='2. Programación Operativa'!N112,K112&lt;=TODAY()),"Terminada",IF(K112&lt;'2. Programación Operativa'!N112,"La fecha no puede ser menor a la fecha inicial declarada",IF(AND(J112="",K112=""),"Complete Estados",IF(K112&gt;TODAY(),"Fecha mal declarada","Falta Registro"))))))))</f>
        <v/>
      </c>
      <c r="M112" s="172"/>
      <c r="N112" s="173" t="str">
        <f>IF('2. Programación Operativa'!L112="","",IF(M112="","Falta Información",IF(M112&gt;=0,M112/'2. Programación Operativa'!L112,"")))</f>
        <v/>
      </c>
      <c r="O112" s="71" t="str">
        <f t="shared" si="20"/>
        <v/>
      </c>
      <c r="P112" s="21" t="str">
        <f>IF(A112="","",IF(K112&gt;'2. Programación Operativa'!O112,"Terminada con retraso","Terminada"))</f>
        <v/>
      </c>
    </row>
    <row r="113" spans="1:16" s="8" customFormat="1" x14ac:dyDescent="0.25">
      <c r="A113" s="69" t="str">
        <f>'2. Programación Operativa'!A113</f>
        <v/>
      </c>
      <c r="B113" s="76"/>
      <c r="C113" s="167" t="str">
        <f>IF('2. Programación Operativa'!F113="","",'2. Programación Operativa'!F113)</f>
        <v/>
      </c>
      <c r="D113" s="167" t="str">
        <f>IF('2. Programación Operativa'!I113="","",'2. Programación Operativa'!I113)</f>
        <v/>
      </c>
      <c r="E113" s="167" t="str">
        <f t="shared" si="34"/>
        <v/>
      </c>
      <c r="F113" s="167" t="str">
        <f t="shared" si="17"/>
        <v/>
      </c>
      <c r="G113" s="167" t="str">
        <f t="shared" si="35"/>
        <v/>
      </c>
      <c r="H113" s="167" t="str">
        <f>IF('2. Programación Operativa'!K113="","",'2. Programación Operativa'!K113)</f>
        <v/>
      </c>
      <c r="I113" s="168"/>
      <c r="J113" s="169"/>
      <c r="K113" s="170"/>
      <c r="L113" s="171" t="str">
        <f ca="1">IF(J113="","",IF(J113="En proceso","En proceso",IF(J113="Pendiente","Pendiente",IF(J113="Eliminada","Eliminada",IF(AND(J113="Terminada",K113&lt;&gt;"",K113&gt;='2. Programación Operativa'!N113,K113&lt;=TODAY()),"Terminada",IF(K113&lt;'2. Programación Operativa'!N113,"La fecha no puede ser menor a la fecha inicial declarada",IF(AND(J113="",K113=""),"Complete Estados",IF(K113&gt;TODAY(),"Fecha mal declarada","Falta Registro"))))))))</f>
        <v/>
      </c>
      <c r="M113" s="172"/>
      <c r="N113" s="173" t="str">
        <f>IF('2. Programación Operativa'!L113="","",IF(M113="","Falta Información",IF(M113&gt;=0,M113/'2. Programación Operativa'!L113,"")))</f>
        <v/>
      </c>
      <c r="O113" s="71" t="str">
        <f t="shared" si="20"/>
        <v/>
      </c>
      <c r="P113" s="21" t="str">
        <f>IF(A113="","",IF(K113&gt;'2. Programación Operativa'!O113,"Terminada con retraso","Terminada"))</f>
        <v/>
      </c>
    </row>
    <row r="114" spans="1:16" s="8" customFormat="1" x14ac:dyDescent="0.25">
      <c r="A114" s="69" t="str">
        <f>'2. Programación Operativa'!A114</f>
        <v/>
      </c>
      <c r="B114" s="76"/>
      <c r="C114" s="167" t="str">
        <f>IF('2. Programación Operativa'!F114="","",'2. Programación Operativa'!F114)</f>
        <v/>
      </c>
      <c r="D114" s="167" t="str">
        <f>IF('2. Programación Operativa'!I114="","",'2. Programación Operativa'!I114)</f>
        <v/>
      </c>
      <c r="E114" s="167" t="str">
        <f t="shared" si="34"/>
        <v/>
      </c>
      <c r="F114" s="167" t="str">
        <f t="shared" si="17"/>
        <v/>
      </c>
      <c r="G114" s="167" t="str">
        <f t="shared" si="35"/>
        <v/>
      </c>
      <c r="H114" s="167" t="str">
        <f>IF('2. Programación Operativa'!K114="","",'2. Programación Operativa'!K114)</f>
        <v/>
      </c>
      <c r="I114" s="168"/>
      <c r="J114" s="169"/>
      <c r="K114" s="170"/>
      <c r="L114" s="171" t="str">
        <f ca="1">IF(J114="","",IF(J114="En proceso","En proceso",IF(J114="Pendiente","Pendiente",IF(J114="Eliminada","Eliminada",IF(AND(J114="Terminada",K114&lt;&gt;"",K114&gt;='2. Programación Operativa'!N114,K114&lt;=TODAY()),"Terminada",IF(K114&lt;'2. Programación Operativa'!N114,"La fecha no puede ser menor a la fecha inicial declarada",IF(AND(J114="",K114=""),"Complete Estados",IF(K114&gt;TODAY(),"Fecha mal declarada","Falta Registro"))))))))</f>
        <v/>
      </c>
      <c r="M114" s="172"/>
      <c r="N114" s="173" t="str">
        <f>IF('2. Programación Operativa'!L114="","",IF(M114="","Falta Información",IF(M114&gt;=0,M114/'2. Programación Operativa'!L114,"")))</f>
        <v/>
      </c>
      <c r="O114" s="71" t="str">
        <f t="shared" si="20"/>
        <v/>
      </c>
      <c r="P114" s="21" t="str">
        <f>IF(A114="","",IF(K114&gt;'2. Programación Operativa'!O114,"Terminada con retraso","Terminada"))</f>
        <v/>
      </c>
    </row>
    <row r="115" spans="1:16" s="8" customFormat="1" x14ac:dyDescent="0.25">
      <c r="A115" s="69" t="str">
        <f>'2. Programación Operativa'!A115</f>
        <v/>
      </c>
      <c r="B115" s="76"/>
      <c r="C115" s="167" t="str">
        <f>IF('2. Programación Operativa'!F115="","",'2. Programación Operativa'!F115)</f>
        <v/>
      </c>
      <c r="D115" s="167" t="str">
        <f>IF('2. Programación Operativa'!I115="","",'2. Programación Operativa'!I115)</f>
        <v/>
      </c>
      <c r="E115" s="167" t="str">
        <f t="shared" si="34"/>
        <v/>
      </c>
      <c r="F115" s="167" t="str">
        <f t="shared" si="17"/>
        <v/>
      </c>
      <c r="G115" s="167" t="str">
        <f t="shared" si="35"/>
        <v/>
      </c>
      <c r="H115" s="167" t="str">
        <f>IF('2. Programación Operativa'!K115="","",'2. Programación Operativa'!K115)</f>
        <v/>
      </c>
      <c r="I115" s="168"/>
      <c r="J115" s="169"/>
      <c r="K115" s="170"/>
      <c r="L115" s="171" t="str">
        <f ca="1">IF(J115="","",IF(J115="En proceso","En proceso",IF(J115="Pendiente","Pendiente",IF(J115="Eliminada","Eliminada",IF(AND(J115="Terminada",K115&lt;&gt;"",K115&gt;='2. Programación Operativa'!N115,K115&lt;=TODAY()),"Terminada",IF(K115&lt;'2. Programación Operativa'!N115,"La fecha no puede ser menor a la fecha inicial declarada",IF(AND(J115="",K115=""),"Complete Estados",IF(K115&gt;TODAY(),"Fecha mal declarada","Falta Registro"))))))))</f>
        <v/>
      </c>
      <c r="M115" s="172"/>
      <c r="N115" s="173" t="str">
        <f>IF('2. Programación Operativa'!L115="","",IF(M115="","Falta Información",IF(M115&gt;=0,M115/'2. Programación Operativa'!L115,"")))</f>
        <v/>
      </c>
      <c r="O115" s="71" t="str">
        <f t="shared" si="20"/>
        <v/>
      </c>
      <c r="P115" s="21" t="str">
        <f>IF(A115="","",IF(K115&gt;'2. Programación Operativa'!O115,"Terminada con retraso","Terminada"))</f>
        <v/>
      </c>
    </row>
    <row r="116" spans="1:16" s="8" customFormat="1" x14ac:dyDescent="0.25">
      <c r="A116" s="69" t="str">
        <f>'2. Programación Operativa'!A116</f>
        <v/>
      </c>
      <c r="B116" s="76"/>
      <c r="C116" s="167" t="str">
        <f>IF('2. Programación Operativa'!F116="","",'2. Programación Operativa'!F116)</f>
        <v/>
      </c>
      <c r="D116" s="167" t="str">
        <f>IF('2. Programación Operativa'!I116="","",'2. Programación Operativa'!I116)</f>
        <v/>
      </c>
      <c r="E116" s="167" t="str">
        <f t="shared" si="34"/>
        <v/>
      </c>
      <c r="F116" s="167" t="str">
        <f t="shared" si="17"/>
        <v/>
      </c>
      <c r="G116" s="167" t="str">
        <f t="shared" si="35"/>
        <v/>
      </c>
      <c r="H116" s="167" t="str">
        <f>IF('2. Programación Operativa'!K116="","",'2. Programación Operativa'!K116)</f>
        <v/>
      </c>
      <c r="I116" s="168"/>
      <c r="J116" s="169"/>
      <c r="K116" s="170"/>
      <c r="L116" s="171" t="str">
        <f ca="1">IF(J116="","",IF(J116="En proceso","En proceso",IF(J116="Pendiente","Pendiente",IF(J116="Eliminada","Eliminada",IF(AND(J116="Terminada",K116&lt;&gt;"",K116&gt;='2. Programación Operativa'!N116,K116&lt;=TODAY()),"Terminada",IF(K116&lt;'2. Programación Operativa'!N116,"La fecha no puede ser menor a la fecha inicial declarada",IF(AND(J116="",K116=""),"Complete Estados",IF(K116&gt;TODAY(),"Fecha mal declarada","Falta Registro"))))))))</f>
        <v/>
      </c>
      <c r="M116" s="172"/>
      <c r="N116" s="173" t="str">
        <f>IF('2. Programación Operativa'!L116="","",IF(M116="","Falta Información",IF(M116&gt;=0,M116/'2. Programación Operativa'!L116,"")))</f>
        <v/>
      </c>
      <c r="O116" s="71" t="str">
        <f t="shared" si="20"/>
        <v/>
      </c>
      <c r="P116" s="21" t="str">
        <f>IF(A116="","",IF(K116&gt;'2. Programación Operativa'!O116,"Terminada con retraso","Terminada"))</f>
        <v/>
      </c>
    </row>
    <row r="117" spans="1:16" s="8" customFormat="1" x14ac:dyDescent="0.25">
      <c r="A117" s="69" t="str">
        <f>'2. Programación Operativa'!A117</f>
        <v/>
      </c>
      <c r="B117" s="76"/>
      <c r="C117" s="167" t="str">
        <f>IF('2. Programación Operativa'!F117="","",'2. Programación Operativa'!F117)</f>
        <v/>
      </c>
      <c r="D117" s="167" t="str">
        <f>IF('2. Programación Operativa'!I117="","",'2. Programación Operativa'!I117)</f>
        <v/>
      </c>
      <c r="E117" s="167" t="str">
        <f t="shared" si="34"/>
        <v/>
      </c>
      <c r="F117" s="167" t="str">
        <f t="shared" si="17"/>
        <v/>
      </c>
      <c r="G117" s="167" t="str">
        <f t="shared" si="35"/>
        <v/>
      </c>
      <c r="H117" s="167" t="str">
        <f>IF('2. Programación Operativa'!K117="","",'2. Programación Operativa'!K117)</f>
        <v/>
      </c>
      <c r="I117" s="168"/>
      <c r="J117" s="169"/>
      <c r="K117" s="170"/>
      <c r="L117" s="171" t="str">
        <f ca="1">IF(J117="","",IF(J117="En proceso","En proceso",IF(J117="Pendiente","Pendiente",IF(J117="Eliminada","Eliminada",IF(AND(J117="Terminada",K117&lt;&gt;"",K117&gt;='2. Programación Operativa'!N117,K117&lt;=TODAY()),"Terminada",IF(K117&lt;'2. Programación Operativa'!N117,"La fecha no puede ser menor a la fecha inicial declarada",IF(AND(J117="",K117=""),"Complete Estados",IF(K117&gt;TODAY(),"Fecha mal declarada","Falta Registro"))))))))</f>
        <v/>
      </c>
      <c r="M117" s="172"/>
      <c r="N117" s="173" t="str">
        <f>IF('2. Programación Operativa'!L117="","",IF(M117="","Falta Información",IF(M117&gt;=0,M117/'2. Programación Operativa'!L117,"")))</f>
        <v/>
      </c>
      <c r="O117" s="71" t="str">
        <f t="shared" si="20"/>
        <v/>
      </c>
      <c r="P117" s="21" t="str">
        <f>IF(A117="","",IF(K117&gt;'2. Programación Operativa'!O117,"Terminada con retraso","Terminada"))</f>
        <v/>
      </c>
    </row>
    <row r="118" spans="1:16" s="8" customFormat="1" x14ac:dyDescent="0.25">
      <c r="A118" s="69" t="str">
        <f>'2. Programación Operativa'!A118</f>
        <v/>
      </c>
      <c r="B118" s="76"/>
      <c r="C118" s="167" t="str">
        <f>IF('2. Programación Operativa'!F118="","",'2. Programación Operativa'!F118)</f>
        <v/>
      </c>
      <c r="D118" s="167" t="str">
        <f>IF('2. Programación Operativa'!I118="","",'2. Programación Operativa'!I118)</f>
        <v/>
      </c>
      <c r="E118" s="167" t="str">
        <f t="shared" si="34"/>
        <v/>
      </c>
      <c r="F118" s="167" t="str">
        <f t="shared" si="17"/>
        <v/>
      </c>
      <c r="G118" s="167" t="str">
        <f t="shared" si="35"/>
        <v/>
      </c>
      <c r="H118" s="167" t="str">
        <f>IF('2. Programación Operativa'!K118="","",'2. Programación Operativa'!K118)</f>
        <v/>
      </c>
      <c r="I118" s="168"/>
      <c r="J118" s="169"/>
      <c r="K118" s="170"/>
      <c r="L118" s="171" t="str">
        <f ca="1">IF(J118="","",IF(J118="En proceso","En proceso",IF(J118="Pendiente","Pendiente",IF(J118="Eliminada","Eliminada",IF(AND(J118="Terminada",K118&lt;&gt;"",K118&gt;='2. Programación Operativa'!N118,K118&lt;=TODAY()),"Terminada",IF(K118&lt;'2. Programación Operativa'!N118,"La fecha no puede ser menor a la fecha inicial declarada",IF(AND(J118="",K118=""),"Complete Estados",IF(K118&gt;TODAY(),"Fecha mal declarada","Falta Registro"))))))))</f>
        <v/>
      </c>
      <c r="M118" s="172"/>
      <c r="N118" s="173" t="str">
        <f>IF('2. Programación Operativa'!L118="","",IF(M118="","Falta Información",IF(M118&gt;=0,M118/'2. Programación Operativa'!L118,"")))</f>
        <v/>
      </c>
      <c r="O118" s="71" t="str">
        <f t="shared" si="20"/>
        <v/>
      </c>
      <c r="P118" s="21" t="str">
        <f>IF(A118="","",IF(K118&gt;'2. Programación Operativa'!O118,"Terminada con retraso","Terminada"))</f>
        <v/>
      </c>
    </row>
    <row r="119" spans="1:16" s="8" customFormat="1" x14ac:dyDescent="0.25">
      <c r="A119" s="69" t="str">
        <f>'2. Programación Operativa'!A119</f>
        <v/>
      </c>
      <c r="B119" s="76"/>
      <c r="C119" s="167" t="str">
        <f>IF('2. Programación Operativa'!F119="","",'2. Programación Operativa'!F119)</f>
        <v/>
      </c>
      <c r="D119" s="167" t="str">
        <f>IF('2. Programación Operativa'!I119="","",'2. Programación Operativa'!I119)</f>
        <v/>
      </c>
      <c r="E119" s="167" t="str">
        <f t="shared" si="34"/>
        <v/>
      </c>
      <c r="F119" s="167" t="str">
        <f t="shared" si="17"/>
        <v/>
      </c>
      <c r="G119" s="167" t="str">
        <f t="shared" si="35"/>
        <v/>
      </c>
      <c r="H119" s="167" t="str">
        <f>IF('2. Programación Operativa'!K119="","",'2. Programación Operativa'!K119)</f>
        <v/>
      </c>
      <c r="I119" s="168"/>
      <c r="J119" s="169"/>
      <c r="K119" s="170"/>
      <c r="L119" s="171" t="str">
        <f ca="1">IF(J119="","",IF(J119="En proceso","En proceso",IF(J119="Pendiente","Pendiente",IF(J119="Eliminada","Eliminada",IF(AND(J119="Terminada",K119&lt;&gt;"",K119&gt;='2. Programación Operativa'!N119,K119&lt;=TODAY()),"Terminada",IF(K119&lt;'2. Programación Operativa'!N119,"La fecha no puede ser menor a la fecha inicial declarada",IF(AND(J119="",K119=""),"Complete Estados",IF(K119&gt;TODAY(),"Fecha mal declarada","Falta Registro"))))))))</f>
        <v/>
      </c>
      <c r="M119" s="172"/>
      <c r="N119" s="173" t="str">
        <f>IF('2. Programación Operativa'!L119="","",IF(M119="","Falta Información",IF(M119&gt;=0,M119/'2. Programación Operativa'!L119,"")))</f>
        <v/>
      </c>
      <c r="O119" s="71" t="str">
        <f t="shared" si="20"/>
        <v/>
      </c>
      <c r="P119" s="21" t="str">
        <f>IF(A119="","",IF(K119&gt;'2. Programación Operativa'!O119,"Terminada con retraso","Terminada"))</f>
        <v/>
      </c>
    </row>
    <row r="120" spans="1:16" s="8" customFormat="1" x14ac:dyDescent="0.25">
      <c r="A120" s="69" t="str">
        <f>'2. Programación Operativa'!A120</f>
        <v/>
      </c>
      <c r="B120" s="76"/>
      <c r="C120" s="167" t="str">
        <f>IF('2. Programación Operativa'!F120="","",'2. Programación Operativa'!F120)</f>
        <v/>
      </c>
      <c r="D120" s="167" t="str">
        <f>IF('2. Programación Operativa'!I120="","",'2. Programación Operativa'!I120)</f>
        <v/>
      </c>
      <c r="E120" s="167" t="str">
        <f t="shared" si="34"/>
        <v/>
      </c>
      <c r="F120" s="167" t="str">
        <f t="shared" si="17"/>
        <v/>
      </c>
      <c r="G120" s="167" t="str">
        <f t="shared" si="35"/>
        <v/>
      </c>
      <c r="H120" s="167" t="str">
        <f>IF('2. Programación Operativa'!K120="","",'2. Programación Operativa'!K120)</f>
        <v/>
      </c>
      <c r="I120" s="168"/>
      <c r="J120" s="169"/>
      <c r="K120" s="170"/>
      <c r="L120" s="171" t="str">
        <f ca="1">IF(J120="","",IF(J120="En proceso","En proceso",IF(J120="Pendiente","Pendiente",IF(J120="Eliminada","Eliminada",IF(AND(J120="Terminada",K120&lt;&gt;"",K120&gt;='2. Programación Operativa'!N120,K120&lt;=TODAY()),"Terminada",IF(K120&lt;'2. Programación Operativa'!N120,"La fecha no puede ser menor a la fecha inicial declarada",IF(AND(J120="",K120=""),"Complete Estados",IF(K120&gt;TODAY(),"Fecha mal declarada","Falta Registro"))))))))</f>
        <v/>
      </c>
      <c r="M120" s="172"/>
      <c r="N120" s="173" t="str">
        <f>IF('2. Programación Operativa'!L120="","",IF(M120="","Falta Información",IF(M120&gt;=0,M120/'2. Programación Operativa'!L120,"")))</f>
        <v/>
      </c>
      <c r="O120" s="71" t="str">
        <f t="shared" si="20"/>
        <v/>
      </c>
      <c r="P120" s="21" t="str">
        <f>IF(A120="","",IF(K120&gt;'2. Programación Operativa'!O120,"Terminada con retraso","Terminada"))</f>
        <v/>
      </c>
    </row>
    <row r="121" spans="1:16" s="8" customFormat="1" x14ac:dyDescent="0.25">
      <c r="A121" s="69" t="str">
        <f>'2. Programación Operativa'!A121</f>
        <v/>
      </c>
      <c r="B121" s="76"/>
      <c r="C121" s="167" t="str">
        <f>IF('2. Programación Operativa'!F121="","",'2. Programación Operativa'!F121)</f>
        <v/>
      </c>
      <c r="D121" s="167" t="str">
        <f>IF('2. Programación Operativa'!I121="","",'2. Programación Operativa'!I121)</f>
        <v/>
      </c>
      <c r="E121" s="167" t="str">
        <f t="shared" si="34"/>
        <v/>
      </c>
      <c r="F121" s="167" t="str">
        <f t="shared" si="17"/>
        <v/>
      </c>
      <c r="G121" s="167" t="str">
        <f t="shared" si="35"/>
        <v/>
      </c>
      <c r="H121" s="167" t="str">
        <f>IF('2. Programación Operativa'!K121="","",'2. Programación Operativa'!K121)</f>
        <v/>
      </c>
      <c r="I121" s="168"/>
      <c r="J121" s="169"/>
      <c r="K121" s="170"/>
      <c r="L121" s="171" t="str">
        <f ca="1">IF(J121="","",IF(J121="En proceso","En proceso",IF(J121="Pendiente","Pendiente",IF(J121="Eliminada","Eliminada",IF(AND(J121="Terminada",K121&lt;&gt;"",K121&gt;='2. Programación Operativa'!N121,K121&lt;=TODAY()),"Terminada",IF(K121&lt;'2. Programación Operativa'!N121,"La fecha no puede ser menor a la fecha inicial declarada",IF(AND(J121="",K121=""),"Complete Estados",IF(K121&gt;TODAY(),"Fecha mal declarada","Falta Registro"))))))))</f>
        <v/>
      </c>
      <c r="M121" s="172"/>
      <c r="N121" s="173" t="str">
        <f>IF('2. Programación Operativa'!L121="","",IF(M121="","Falta Información",IF(M121&gt;=0,M121/'2. Programación Operativa'!L121,"")))</f>
        <v/>
      </c>
      <c r="O121" s="71" t="str">
        <f t="shared" si="20"/>
        <v/>
      </c>
      <c r="P121" s="21" t="str">
        <f>IF(A121="","",IF(K121&gt;'2. Programación Operativa'!O121,"Terminada con retraso","Terminada"))</f>
        <v/>
      </c>
    </row>
    <row r="122" spans="1:16" s="8" customFormat="1" x14ac:dyDescent="0.25">
      <c r="A122" s="69" t="str">
        <f>'2. Programación Operativa'!A122</f>
        <v/>
      </c>
      <c r="B122" s="76"/>
      <c r="C122" s="167" t="str">
        <f>IF('2. Programación Operativa'!F122="","",'2. Programación Operativa'!F122)</f>
        <v/>
      </c>
      <c r="D122" s="167" t="str">
        <f>IF('2. Programación Operativa'!I122="","",'2. Programación Operativa'!I122)</f>
        <v/>
      </c>
      <c r="E122" s="167" t="str">
        <f t="shared" si="34"/>
        <v/>
      </c>
      <c r="F122" s="167" t="str">
        <f t="shared" si="17"/>
        <v/>
      </c>
      <c r="G122" s="167" t="str">
        <f t="shared" si="35"/>
        <v/>
      </c>
      <c r="H122" s="167" t="str">
        <f>IF('2. Programación Operativa'!K122="","",'2. Programación Operativa'!K122)</f>
        <v/>
      </c>
      <c r="I122" s="168"/>
      <c r="J122" s="169"/>
      <c r="K122" s="170"/>
      <c r="L122" s="171" t="str">
        <f ca="1">IF(J122="","",IF(J122="En proceso","En proceso",IF(J122="Pendiente","Pendiente",IF(J122="Eliminada","Eliminada",IF(AND(J122="Terminada",K122&lt;&gt;"",K122&gt;='2. Programación Operativa'!N122,K122&lt;=TODAY()),"Terminada",IF(K122&lt;'2. Programación Operativa'!N122,"La fecha no puede ser menor a la fecha inicial declarada",IF(AND(J122="",K122=""),"Complete Estados",IF(K122&gt;TODAY(),"Fecha mal declarada","Falta Registro"))))))))</f>
        <v/>
      </c>
      <c r="M122" s="172"/>
      <c r="N122" s="173" t="str">
        <f>IF('2. Programación Operativa'!L122="","",IF(M122="","Falta Información",IF(M122&gt;=0,M122/'2. Programación Operativa'!L122,"")))</f>
        <v/>
      </c>
      <c r="O122" s="71" t="str">
        <f t="shared" si="20"/>
        <v/>
      </c>
      <c r="P122" s="21" t="str">
        <f>IF(A122="","",IF(K122&gt;'2. Programación Operativa'!O122,"Terminada con retraso","Terminada"))</f>
        <v/>
      </c>
    </row>
    <row r="123" spans="1:16" s="8" customFormat="1" x14ac:dyDescent="0.25">
      <c r="A123" s="69" t="str">
        <f>'2. Programación Operativa'!A123</f>
        <v/>
      </c>
      <c r="B123" s="76"/>
      <c r="C123" s="167" t="str">
        <f>IF('2. Programación Operativa'!F123="","",'2. Programación Operativa'!F123)</f>
        <v/>
      </c>
      <c r="D123" s="167" t="str">
        <f>IF('2. Programación Operativa'!I123="","",'2. Programación Operativa'!I123)</f>
        <v/>
      </c>
      <c r="E123" s="167" t="str">
        <f t="shared" si="34"/>
        <v/>
      </c>
      <c r="F123" s="167" t="str">
        <f t="shared" si="17"/>
        <v/>
      </c>
      <c r="G123" s="167" t="str">
        <f t="shared" si="35"/>
        <v/>
      </c>
      <c r="H123" s="167" t="str">
        <f>IF('2. Programación Operativa'!K123="","",'2. Programación Operativa'!K123)</f>
        <v/>
      </c>
      <c r="I123" s="168"/>
      <c r="J123" s="169"/>
      <c r="K123" s="170"/>
      <c r="L123" s="171" t="str">
        <f ca="1">IF(J123="","",IF(J123="En proceso","En proceso",IF(J123="Pendiente","Pendiente",IF(J123="Eliminada","Eliminada",IF(AND(J123="Terminada",K123&lt;&gt;"",K123&gt;='2. Programación Operativa'!N123,K123&lt;=TODAY()),"Terminada",IF(K123&lt;'2. Programación Operativa'!N123,"La fecha no puede ser menor a la fecha inicial declarada",IF(AND(J123="",K123=""),"Complete Estados",IF(K123&gt;TODAY(),"Fecha mal declarada","Falta Registro"))))))))</f>
        <v/>
      </c>
      <c r="M123" s="172"/>
      <c r="N123" s="173" t="str">
        <f>IF('2. Programación Operativa'!L123="","",IF(M123="","Falta Información",IF(M123&gt;=0,M123/'2. Programación Operativa'!L123,"")))</f>
        <v/>
      </c>
      <c r="O123" s="71" t="str">
        <f t="shared" si="20"/>
        <v/>
      </c>
      <c r="P123" s="21" t="str">
        <f>IF(A123="","",IF(K123&gt;'2. Programación Operativa'!O123,"Terminada con retraso","Terminada"))</f>
        <v/>
      </c>
    </row>
    <row r="124" spans="1:16" s="8" customFormat="1" x14ac:dyDescent="0.25">
      <c r="A124" s="69" t="str">
        <f>'2. Programación Operativa'!A124</f>
        <v/>
      </c>
      <c r="B124" s="76"/>
      <c r="C124" s="167" t="str">
        <f>IF('2. Programación Operativa'!F124="","",'2. Programación Operativa'!F124)</f>
        <v/>
      </c>
      <c r="D124" s="167" t="str">
        <f>IF('2. Programación Operativa'!I124="","",'2. Programación Operativa'!I124)</f>
        <v/>
      </c>
      <c r="E124" s="167" t="str">
        <f t="shared" si="34"/>
        <v/>
      </c>
      <c r="F124" s="167" t="str">
        <f t="shared" si="17"/>
        <v/>
      </c>
      <c r="G124" s="167" t="str">
        <f t="shared" si="35"/>
        <v/>
      </c>
      <c r="H124" s="167" t="str">
        <f>IF('2. Programación Operativa'!K124="","",'2. Programación Operativa'!K124)</f>
        <v/>
      </c>
      <c r="I124" s="168"/>
      <c r="J124" s="169"/>
      <c r="K124" s="170"/>
      <c r="L124" s="171" t="str">
        <f ca="1">IF(J124="","",IF(J124="En proceso","En proceso",IF(J124="Pendiente","Pendiente",IF(J124="Eliminada","Eliminada",IF(AND(J124="Terminada",K124&lt;&gt;"",K124&gt;='2. Programación Operativa'!N124,K124&lt;=TODAY()),"Terminada",IF(K124&lt;'2. Programación Operativa'!N124,"La fecha no puede ser menor a la fecha inicial declarada",IF(AND(J124="",K124=""),"Complete Estados",IF(K124&gt;TODAY(),"Fecha mal declarada","Falta Registro"))))))))</f>
        <v/>
      </c>
      <c r="M124" s="172"/>
      <c r="N124" s="173" t="str">
        <f>IF('2. Programación Operativa'!L124="","",IF(M124="","Falta Información",IF(M124&gt;=0,M124/'2. Programación Operativa'!L124,"")))</f>
        <v/>
      </c>
      <c r="O124" s="71" t="str">
        <f t="shared" si="20"/>
        <v/>
      </c>
      <c r="P124" s="21" t="str">
        <f>IF(A124="","",IF(K124&gt;'2. Programación Operativa'!O124,"Terminada con retraso","Terminada"))</f>
        <v/>
      </c>
    </row>
    <row r="125" spans="1:16" s="8" customFormat="1" x14ac:dyDescent="0.25">
      <c r="A125" s="69" t="str">
        <f>'2. Programación Operativa'!A125</f>
        <v/>
      </c>
      <c r="B125" s="76"/>
      <c r="C125" s="167" t="str">
        <f>IF('2. Programación Operativa'!F125="","",'2. Programación Operativa'!F125)</f>
        <v/>
      </c>
      <c r="D125" s="167" t="str">
        <f>IF('2. Programación Operativa'!I125="","",'2. Programación Operativa'!I125)</f>
        <v/>
      </c>
      <c r="E125" s="167" t="str">
        <f t="shared" si="34"/>
        <v/>
      </c>
      <c r="F125" s="167" t="str">
        <f t="shared" si="17"/>
        <v/>
      </c>
      <c r="G125" s="167" t="str">
        <f t="shared" si="35"/>
        <v/>
      </c>
      <c r="H125" s="167" t="str">
        <f>IF('2. Programación Operativa'!K125="","",'2. Programación Operativa'!K125)</f>
        <v/>
      </c>
      <c r="I125" s="168"/>
      <c r="J125" s="169"/>
      <c r="K125" s="170"/>
      <c r="L125" s="171" t="str">
        <f ca="1">IF(J125="","",IF(J125="En proceso","En proceso",IF(J125="Pendiente","Pendiente",IF(J125="Eliminada","Eliminada",IF(AND(J125="Terminada",K125&lt;&gt;"",K125&gt;='2. Programación Operativa'!N125,K125&lt;=TODAY()),"Terminada",IF(K125&lt;'2. Programación Operativa'!N125,"La fecha no puede ser menor a la fecha inicial declarada",IF(AND(J125="",K125=""),"Complete Estados",IF(K125&gt;TODAY(),"Fecha mal declarada","Falta Registro"))))))))</f>
        <v/>
      </c>
      <c r="M125" s="172"/>
      <c r="N125" s="173" t="str">
        <f>IF('2. Programación Operativa'!L125="","",IF(M125="","Falta Información",IF(M125&gt;=0,M125/'2. Programación Operativa'!L125,"")))</f>
        <v/>
      </c>
      <c r="O125" s="71" t="str">
        <f t="shared" si="20"/>
        <v/>
      </c>
      <c r="P125" s="21" t="str">
        <f>IF(A125="","",IF(K125&gt;'2. Programación Operativa'!O125,"Terminada con retraso","Terminada"))</f>
        <v/>
      </c>
    </row>
    <row r="126" spans="1:16" s="8" customFormat="1" x14ac:dyDescent="0.25">
      <c r="A126" s="69" t="str">
        <f>'2. Programación Operativa'!A126</f>
        <v/>
      </c>
      <c r="B126" s="76"/>
      <c r="C126" s="167" t="str">
        <f>IF('2. Programación Operativa'!F126="","",'2. Programación Operativa'!F126)</f>
        <v/>
      </c>
      <c r="D126" s="167" t="str">
        <f>IF('2. Programación Operativa'!I126="","",'2. Programación Operativa'!I126)</f>
        <v/>
      </c>
      <c r="E126" s="167" t="str">
        <f t="shared" si="34"/>
        <v/>
      </c>
      <c r="F126" s="167" t="str">
        <f t="shared" si="17"/>
        <v/>
      </c>
      <c r="G126" s="167" t="str">
        <f t="shared" si="35"/>
        <v/>
      </c>
      <c r="H126" s="167" t="str">
        <f>IF('2. Programación Operativa'!K126="","",'2. Programación Operativa'!K126)</f>
        <v/>
      </c>
      <c r="I126" s="168"/>
      <c r="J126" s="169"/>
      <c r="K126" s="170"/>
      <c r="L126" s="171" t="str">
        <f ca="1">IF(J126="","",IF(J126="En proceso","En proceso",IF(J126="Pendiente","Pendiente",IF(J126="Eliminada","Eliminada",IF(AND(J126="Terminada",K126&lt;&gt;"",K126&gt;='2. Programación Operativa'!N126,K126&lt;=TODAY()),"Terminada",IF(K126&lt;'2. Programación Operativa'!N126,"La fecha no puede ser menor a la fecha inicial declarada",IF(AND(J126="",K126=""),"Complete Estados",IF(K126&gt;TODAY(),"Fecha mal declarada","Falta Registro"))))))))</f>
        <v/>
      </c>
      <c r="M126" s="172"/>
      <c r="N126" s="173" t="str">
        <f>IF('2. Programación Operativa'!L126="","",IF(M126="","Falta Información",IF(M126&gt;=0,M126/'2. Programación Operativa'!L126,"")))</f>
        <v/>
      </c>
      <c r="O126" s="71" t="str">
        <f t="shared" si="20"/>
        <v/>
      </c>
      <c r="P126" s="21" t="str">
        <f>IF(A126="","",IF(K126&gt;'2. Programación Operativa'!O126,"Terminada con retraso","Terminada"))</f>
        <v/>
      </c>
    </row>
    <row r="127" spans="1:16" s="8" customFormat="1" x14ac:dyDescent="0.25">
      <c r="A127" s="69" t="str">
        <f>'2. Programación Operativa'!A127</f>
        <v/>
      </c>
      <c r="B127" s="76"/>
      <c r="C127" s="167" t="str">
        <f>IF('2. Programación Operativa'!F127="","",'2. Programación Operativa'!F127)</f>
        <v/>
      </c>
      <c r="D127" s="167" t="str">
        <f>IF('2. Programación Operativa'!I127="","",'2. Programación Operativa'!I127)</f>
        <v/>
      </c>
      <c r="E127" s="167" t="str">
        <f t="shared" si="34"/>
        <v/>
      </c>
      <c r="F127" s="167" t="str">
        <f t="shared" si="17"/>
        <v/>
      </c>
      <c r="G127" s="167" t="str">
        <f t="shared" si="35"/>
        <v/>
      </c>
      <c r="H127" s="167" t="str">
        <f>IF('2. Programación Operativa'!K127="","",'2. Programación Operativa'!K127)</f>
        <v/>
      </c>
      <c r="I127" s="168"/>
      <c r="J127" s="169"/>
      <c r="K127" s="170"/>
      <c r="L127" s="171" t="str">
        <f ca="1">IF(J127="","",IF(J127="En proceso","En proceso",IF(J127="Pendiente","Pendiente",IF(J127="Eliminada","Eliminada",IF(AND(J127="Terminada",K127&lt;&gt;"",K127&gt;='2. Programación Operativa'!N127,K127&lt;=TODAY()),"Terminada",IF(K127&lt;'2. Programación Operativa'!N127,"La fecha no puede ser menor a la fecha inicial declarada",IF(AND(J127="",K127=""),"Complete Estados",IF(K127&gt;TODAY(),"Fecha mal declarada","Falta Registro"))))))))</f>
        <v/>
      </c>
      <c r="M127" s="172"/>
      <c r="N127" s="173" t="str">
        <f>IF('2. Programación Operativa'!L127="","",IF(M127="","Falta Información",IF(M127&gt;=0,M127/'2. Programación Operativa'!L127,"")))</f>
        <v/>
      </c>
      <c r="O127" s="71" t="str">
        <f t="shared" si="20"/>
        <v/>
      </c>
      <c r="P127" s="21" t="str">
        <f>IF(A127="","",IF(K127&gt;'2. Programación Operativa'!O127,"Terminada con retraso","Terminada"))</f>
        <v/>
      </c>
    </row>
    <row r="128" spans="1:16" s="8" customFormat="1" x14ac:dyDescent="0.25">
      <c r="A128" s="69" t="str">
        <f>'2. Programación Operativa'!A128</f>
        <v/>
      </c>
      <c r="B128" s="76"/>
      <c r="C128" s="167" t="str">
        <f>IF('2. Programación Operativa'!F128="","",'2. Programación Operativa'!F128)</f>
        <v/>
      </c>
      <c r="D128" s="167" t="str">
        <f>IF('2. Programación Operativa'!I128="","",'2. Programación Operativa'!I128)</f>
        <v/>
      </c>
      <c r="E128" s="167" t="str">
        <f t="shared" si="34"/>
        <v/>
      </c>
      <c r="F128" s="167" t="str">
        <f t="shared" si="17"/>
        <v/>
      </c>
      <c r="G128" s="167" t="str">
        <f t="shared" si="35"/>
        <v/>
      </c>
      <c r="H128" s="167" t="str">
        <f>IF('2. Programación Operativa'!K128="","",'2. Programación Operativa'!K128)</f>
        <v/>
      </c>
      <c r="I128" s="168"/>
      <c r="J128" s="169"/>
      <c r="K128" s="170"/>
      <c r="L128" s="171" t="str">
        <f ca="1">IF(J128="","",IF(J128="En proceso","En proceso",IF(J128="Pendiente","Pendiente",IF(J128="Eliminada","Eliminada",IF(AND(J128="Terminada",K128&lt;&gt;"",K128&gt;='2. Programación Operativa'!N128,K128&lt;=TODAY()),"Terminada",IF(K128&lt;'2. Programación Operativa'!N128,"La fecha no puede ser menor a la fecha inicial declarada",IF(AND(J128="",K128=""),"Complete Estados",IF(K128&gt;TODAY(),"Fecha mal declarada","Falta Registro"))))))))</f>
        <v/>
      </c>
      <c r="M128" s="172"/>
      <c r="N128" s="173" t="str">
        <f>IF('2. Programación Operativa'!L128="","",IF(M128="","Falta Información",IF(M128&gt;=0,M128/'2. Programación Operativa'!L128,"")))</f>
        <v/>
      </c>
      <c r="O128" s="71" t="str">
        <f t="shared" si="20"/>
        <v/>
      </c>
      <c r="P128" s="21" t="str">
        <f>IF(A128="","",IF(K128&gt;'2. Programación Operativa'!O128,"Terminada con retraso","Terminada"))</f>
        <v/>
      </c>
    </row>
    <row r="129" spans="1:16" s="8" customFormat="1" x14ac:dyDescent="0.25">
      <c r="A129" s="69" t="str">
        <f>'2. Programación Operativa'!A129</f>
        <v/>
      </c>
      <c r="B129" s="76"/>
      <c r="C129" s="167" t="str">
        <f>IF('2. Programación Operativa'!F129="","",'2. Programación Operativa'!F129)</f>
        <v/>
      </c>
      <c r="D129" s="167" t="str">
        <f>IF('2. Programación Operativa'!I129="","",'2. Programación Operativa'!I129)</f>
        <v/>
      </c>
      <c r="E129" s="167" t="str">
        <f t="shared" si="34"/>
        <v/>
      </c>
      <c r="F129" s="167" t="str">
        <f t="shared" si="17"/>
        <v/>
      </c>
      <c r="G129" s="167" t="str">
        <f t="shared" si="35"/>
        <v/>
      </c>
      <c r="H129" s="167" t="str">
        <f>IF('2. Programación Operativa'!K129="","",'2. Programación Operativa'!K129)</f>
        <v/>
      </c>
      <c r="I129" s="168"/>
      <c r="J129" s="169"/>
      <c r="K129" s="170"/>
      <c r="L129" s="171" t="str">
        <f ca="1">IF(J129="","",IF(J129="En proceso","En proceso",IF(J129="Pendiente","Pendiente",IF(J129="Eliminada","Eliminada",IF(AND(J129="Terminada",K129&lt;&gt;"",K129&gt;='2. Programación Operativa'!N129,K129&lt;=TODAY()),"Terminada",IF(K129&lt;'2. Programación Operativa'!N129,"La fecha no puede ser menor a la fecha inicial declarada",IF(AND(J129="",K129=""),"Complete Estados",IF(K129&gt;TODAY(),"Fecha mal declarada","Falta Registro"))))))))</f>
        <v/>
      </c>
      <c r="M129" s="172"/>
      <c r="N129" s="173" t="str">
        <f>IF('2. Programación Operativa'!L129="","",IF(M129="","Falta Información",IF(M129&gt;=0,M129/'2. Programación Operativa'!L129,"")))</f>
        <v/>
      </c>
      <c r="O129" s="71" t="str">
        <f t="shared" si="20"/>
        <v/>
      </c>
      <c r="P129" s="21" t="str">
        <f>IF(A129="","",IF(K129&gt;'2. Programación Operativa'!O129,"Terminada con retraso","Terminada"))</f>
        <v/>
      </c>
    </row>
    <row r="130" spans="1:16" s="8" customFormat="1" x14ac:dyDescent="0.25">
      <c r="A130" s="69" t="str">
        <f>'2. Programación Operativa'!A130</f>
        <v/>
      </c>
      <c r="B130" s="76"/>
      <c r="C130" s="167" t="str">
        <f>IF('2. Programación Operativa'!F130="","",'2. Programación Operativa'!F130)</f>
        <v/>
      </c>
      <c r="D130" s="167" t="str">
        <f>IF('2. Programación Operativa'!I130="","",'2. Programación Operativa'!I130)</f>
        <v/>
      </c>
      <c r="E130" s="167" t="str">
        <f t="shared" si="34"/>
        <v/>
      </c>
      <c r="F130" s="167" t="str">
        <f t="shared" si="17"/>
        <v/>
      </c>
      <c r="G130" s="167" t="str">
        <f t="shared" si="35"/>
        <v/>
      </c>
      <c r="H130" s="167" t="str">
        <f>IF('2. Programación Operativa'!K130="","",'2. Programación Operativa'!K130)</f>
        <v/>
      </c>
      <c r="I130" s="168"/>
      <c r="J130" s="169"/>
      <c r="K130" s="170"/>
      <c r="L130" s="171" t="str">
        <f ca="1">IF(J130="","",IF(J130="En proceso","En proceso",IF(J130="Pendiente","Pendiente",IF(J130="Eliminada","Eliminada",IF(AND(J130="Terminada",K130&lt;&gt;"",K130&gt;='2. Programación Operativa'!N130,K130&lt;=TODAY()),"Terminada",IF(K130&lt;'2. Programación Operativa'!N130,"La fecha no puede ser menor a la fecha inicial declarada",IF(AND(J130="",K130=""),"Complete Estados",IF(K130&gt;TODAY(),"Fecha mal declarada","Falta Registro"))))))))</f>
        <v/>
      </c>
      <c r="M130" s="172"/>
      <c r="N130" s="173" t="str">
        <f>IF('2. Programación Operativa'!L130="","",IF(M130="","Falta Información",IF(M130&gt;=0,M130/'2. Programación Operativa'!L130,"")))</f>
        <v/>
      </c>
      <c r="O130" s="71" t="str">
        <f t="shared" si="20"/>
        <v/>
      </c>
      <c r="P130" s="21" t="str">
        <f>IF(A130="","",IF(K130&gt;'2. Programación Operativa'!O130,"Terminada con retraso","Terminada"))</f>
        <v/>
      </c>
    </row>
    <row r="131" spans="1:16" s="8" customFormat="1" x14ac:dyDescent="0.25">
      <c r="A131" s="69" t="str">
        <f>'2. Programación Operativa'!A131</f>
        <v/>
      </c>
      <c r="B131" s="76"/>
      <c r="C131" s="167" t="str">
        <f>IF('2. Programación Operativa'!F131="","",'2. Programación Operativa'!F131)</f>
        <v/>
      </c>
      <c r="D131" s="167" t="str">
        <f>IF('2. Programación Operativa'!I131="","",'2. Programación Operativa'!I131)</f>
        <v/>
      </c>
      <c r="E131" s="167" t="str">
        <f t="shared" si="34"/>
        <v/>
      </c>
      <c r="F131" s="167" t="str">
        <f t="shared" ref="F131:F194" si="36">IF(C131="","",IF(COUNTIFS(C:C,C131,E:E,"Completo")/COUNTIFS(C:C,C131)=0,"",COUNTIFS(C:C,C131,E:E,"Completo")/COUNTIFS(C:C,C131)))</f>
        <v/>
      </c>
      <c r="G131" s="167" t="str">
        <f t="shared" si="35"/>
        <v/>
      </c>
      <c r="H131" s="167" t="str">
        <f>IF('2. Programación Operativa'!K131="","",'2. Programación Operativa'!K131)</f>
        <v/>
      </c>
      <c r="I131" s="168"/>
      <c r="J131" s="169"/>
      <c r="K131" s="170"/>
      <c r="L131" s="171" t="str">
        <f ca="1">IF(J131="","",IF(J131="En proceso","En proceso",IF(J131="Pendiente","Pendiente",IF(J131="Eliminada","Eliminada",IF(AND(J131="Terminada",K131&lt;&gt;"",K131&gt;='2. Programación Operativa'!N131,K131&lt;=TODAY()),"Terminada",IF(K131&lt;'2. Programación Operativa'!N131,"La fecha no puede ser menor a la fecha inicial declarada",IF(AND(J131="",K131=""),"Complete Estados",IF(K131&gt;TODAY(),"Fecha mal declarada","Falta Registro"))))))))</f>
        <v/>
      </c>
      <c r="M131" s="172"/>
      <c r="N131" s="173" t="str">
        <f>IF('2. Programación Operativa'!L131="","",IF(M131="","Falta Información",IF(M131&gt;=0,M131/'2. Programación Operativa'!L131,"")))</f>
        <v/>
      </c>
      <c r="O131" s="71" t="str">
        <f t="shared" si="20"/>
        <v/>
      </c>
      <c r="P131" s="21" t="str">
        <f>IF(A131="","",IF(K131&gt;'2. Programación Operativa'!O131,"Terminada con retraso","Terminada"))</f>
        <v/>
      </c>
    </row>
    <row r="132" spans="1:16" s="8" customFormat="1" ht="42.75" x14ac:dyDescent="0.25">
      <c r="A132" s="12" t="str">
        <f>'2. Programación Operativa'!A132</f>
        <v>N°</v>
      </c>
      <c r="B132" s="76"/>
      <c r="C132" s="174" t="s">
        <v>6355</v>
      </c>
      <c r="D132" s="174" t="s">
        <v>6362</v>
      </c>
      <c r="E132" s="174" t="s">
        <v>6363</v>
      </c>
      <c r="F132" s="174" t="str">
        <f t="shared" si="36"/>
        <v/>
      </c>
      <c r="G132" s="175"/>
      <c r="H132" s="176" t="s">
        <v>246</v>
      </c>
      <c r="I132" s="168"/>
      <c r="J132" s="177" t="s">
        <v>6040</v>
      </c>
      <c r="K132" s="178" t="s">
        <v>6041</v>
      </c>
      <c r="L132" s="179" t="s">
        <v>6020</v>
      </c>
      <c r="M132" s="180" t="s">
        <v>6283</v>
      </c>
      <c r="N132" s="181" t="s">
        <v>5991</v>
      </c>
      <c r="O132" s="70" t="s">
        <v>6419</v>
      </c>
      <c r="P132" s="10" t="s">
        <v>6042</v>
      </c>
    </row>
    <row r="133" spans="1:16" s="8" customFormat="1" x14ac:dyDescent="0.25">
      <c r="A133" s="69" t="str">
        <f>'2. Programación Operativa'!A133</f>
        <v/>
      </c>
      <c r="B133" s="76"/>
      <c r="C133" s="167" t="str">
        <f>IF('2. Programación Operativa'!F133="","",'2. Programación Operativa'!F133)</f>
        <v/>
      </c>
      <c r="D133" s="167" t="str">
        <f>IF('2. Programación Operativa'!I133="","",'2. Programación Operativa'!I133)</f>
        <v/>
      </c>
      <c r="E133" s="167" t="str">
        <f t="shared" ref="E133:E157" si="37">IF(C133="","",IF((COUNTIF(C:C,C133)-COUNTIFS(J:J,"Terminada",C:C,C133)-COUNTIFS(J:J,"Eliminada",C:C,C133))&gt;0,"Incompleto","Completo"))</f>
        <v/>
      </c>
      <c r="F133" s="167" t="str">
        <f t="shared" si="36"/>
        <v/>
      </c>
      <c r="G133" s="167" t="str">
        <f>IF(C133="","",IF(D133="","",IF(E133="Completo",+COUNTA(D133))))</f>
        <v/>
      </c>
      <c r="H133" s="167" t="str">
        <f>IF('2. Programación Operativa'!K133="","",'2. Programación Operativa'!K133)</f>
        <v/>
      </c>
      <c r="I133" s="168"/>
      <c r="J133" s="169"/>
      <c r="K133" s="170"/>
      <c r="L133" s="171"/>
      <c r="M133" s="172"/>
      <c r="N133" s="173" t="str">
        <f>IF('2. Programación Operativa'!L133="","",IF(M133="","Falta Información",IF(M133&gt;=0,M133/'2. Programación Operativa'!L133,"")))</f>
        <v/>
      </c>
      <c r="O133" s="71" t="str">
        <f t="shared" ref="O133:O195" si="38">IF(A133="","",IF(OR(J133="En proceso",J133="Pendiente"),2,IF(OR(A133="",J133="",J133="Eliminada"),0,1)))</f>
        <v/>
      </c>
      <c r="P133" s="21" t="str">
        <f>IF(A133="","",IF(K133&gt;'2. Programación Operativa'!O133,"Terminada con retraso","Terminada"))</f>
        <v/>
      </c>
    </row>
    <row r="134" spans="1:16" s="8" customFormat="1" x14ac:dyDescent="0.25">
      <c r="A134" s="69" t="str">
        <f>'2. Programación Operativa'!A134</f>
        <v/>
      </c>
      <c r="B134" s="76"/>
      <c r="C134" s="167" t="str">
        <f>IF('2. Programación Operativa'!F134="","",'2. Programación Operativa'!F134)</f>
        <v/>
      </c>
      <c r="D134" s="167" t="str">
        <f>IF('2. Programación Operativa'!I134="","",'2. Programación Operativa'!I134)</f>
        <v/>
      </c>
      <c r="E134" s="167" t="str">
        <f t="shared" si="37"/>
        <v/>
      </c>
      <c r="F134" s="167" t="str">
        <f t="shared" si="36"/>
        <v/>
      </c>
      <c r="G134" s="167" t="str">
        <f>IF(C134="","",IF(D134="","",IF(E134="Completo",IF(F134="",COUNTA(F134),IF(D134=D133,G133,G133+1)))))</f>
        <v/>
      </c>
      <c r="H134" s="167" t="str">
        <f>IF('2. Programación Operativa'!K134="","",'2. Programación Operativa'!K134)</f>
        <v/>
      </c>
      <c r="I134" s="168"/>
      <c r="J134" s="169"/>
      <c r="K134" s="170"/>
      <c r="L134" s="171"/>
      <c r="M134" s="172"/>
      <c r="N134" s="173" t="str">
        <f>IF('2. Programación Operativa'!L134="","",IF(M134="","Falta Información",IF(M134&gt;=0,M134/'2. Programación Operativa'!L134,"")))</f>
        <v/>
      </c>
      <c r="O134" s="71" t="str">
        <f t="shared" si="38"/>
        <v/>
      </c>
      <c r="P134" s="21" t="str">
        <f>IF(A134="","",IF(K134&gt;'2. Programación Operativa'!O134,"Terminada con retraso","Terminada"))</f>
        <v/>
      </c>
    </row>
    <row r="135" spans="1:16" s="8" customFormat="1" x14ac:dyDescent="0.25">
      <c r="A135" s="69" t="str">
        <f>'2. Programación Operativa'!A135</f>
        <v/>
      </c>
      <c r="B135" s="76"/>
      <c r="C135" s="167" t="str">
        <f>IF('2. Programación Operativa'!F135="","",'2. Programación Operativa'!F135)</f>
        <v/>
      </c>
      <c r="D135" s="167" t="str">
        <f>IF('2. Programación Operativa'!I135="","",'2. Programación Operativa'!I135)</f>
        <v/>
      </c>
      <c r="E135" s="167" t="str">
        <f t="shared" si="37"/>
        <v/>
      </c>
      <c r="F135" s="167" t="str">
        <f t="shared" si="36"/>
        <v/>
      </c>
      <c r="G135" s="167" t="str">
        <f t="shared" ref="G135:G157" si="39">IF(C135="","",IF(D135="","",IF(E135="Completo",IF(F135="",COUNTA(F135),IF(D135=D134,G134,G134+1)))))</f>
        <v/>
      </c>
      <c r="H135" s="167" t="str">
        <f>IF('2. Programación Operativa'!K135="","",'2. Programación Operativa'!K135)</f>
        <v/>
      </c>
      <c r="I135" s="168"/>
      <c r="J135" s="169"/>
      <c r="K135" s="170"/>
      <c r="L135" s="171"/>
      <c r="M135" s="172"/>
      <c r="N135" s="173" t="str">
        <f>IF('2. Programación Operativa'!L135="","",IF(M135="","Falta Información",IF(M135&gt;=0,M135/'2. Programación Operativa'!L135,"")))</f>
        <v/>
      </c>
      <c r="O135" s="71" t="str">
        <f t="shared" si="38"/>
        <v/>
      </c>
      <c r="P135" s="21" t="str">
        <f>IF(A135="","",IF(K135&gt;'2. Programación Operativa'!O135,"Terminada con retraso","Terminada"))</f>
        <v/>
      </c>
    </row>
    <row r="136" spans="1:16" s="8" customFormat="1" x14ac:dyDescent="0.25">
      <c r="A136" s="69" t="str">
        <f>'2. Programación Operativa'!A136</f>
        <v/>
      </c>
      <c r="B136" s="76"/>
      <c r="C136" s="167" t="str">
        <f>IF('2. Programación Operativa'!F136="","",'2. Programación Operativa'!F136)</f>
        <v/>
      </c>
      <c r="D136" s="167" t="str">
        <f>IF('2. Programación Operativa'!I136="","",'2. Programación Operativa'!I136)</f>
        <v/>
      </c>
      <c r="E136" s="167" t="str">
        <f t="shared" si="37"/>
        <v/>
      </c>
      <c r="F136" s="167" t="str">
        <f t="shared" si="36"/>
        <v/>
      </c>
      <c r="G136" s="167" t="str">
        <f t="shared" si="39"/>
        <v/>
      </c>
      <c r="H136" s="167" t="str">
        <f>IF('2. Programación Operativa'!K136="","",'2. Programación Operativa'!K136)</f>
        <v/>
      </c>
      <c r="I136" s="168"/>
      <c r="J136" s="169"/>
      <c r="K136" s="170"/>
      <c r="L136" s="171"/>
      <c r="M136" s="172"/>
      <c r="N136" s="173" t="str">
        <f>IF('2. Programación Operativa'!L136="","",IF(M136="","Falta Información",IF(M136&gt;=0,M136/'2. Programación Operativa'!L136,"")))</f>
        <v/>
      </c>
      <c r="O136" s="71" t="str">
        <f t="shared" si="38"/>
        <v/>
      </c>
      <c r="P136" s="21" t="str">
        <f>IF(A136="","",IF(K136&gt;'2. Programación Operativa'!O136,"Terminada con retraso","Terminada"))</f>
        <v/>
      </c>
    </row>
    <row r="137" spans="1:16" s="8" customFormat="1" x14ac:dyDescent="0.25">
      <c r="A137" s="69" t="str">
        <f>'2. Programación Operativa'!A137</f>
        <v/>
      </c>
      <c r="B137" s="76"/>
      <c r="C137" s="167" t="str">
        <f>IF('2. Programación Operativa'!F137="","",'2. Programación Operativa'!F137)</f>
        <v/>
      </c>
      <c r="D137" s="167" t="str">
        <f>IF('2. Programación Operativa'!I137="","",'2. Programación Operativa'!I137)</f>
        <v/>
      </c>
      <c r="E137" s="167" t="str">
        <f t="shared" si="37"/>
        <v/>
      </c>
      <c r="F137" s="167" t="str">
        <f t="shared" si="36"/>
        <v/>
      </c>
      <c r="G137" s="167" t="str">
        <f t="shared" si="39"/>
        <v/>
      </c>
      <c r="H137" s="167" t="str">
        <f>IF('2. Programación Operativa'!K137="","",'2. Programación Operativa'!K137)</f>
        <v/>
      </c>
      <c r="I137" s="168"/>
      <c r="J137" s="169"/>
      <c r="K137" s="170"/>
      <c r="L137" s="171"/>
      <c r="M137" s="172"/>
      <c r="N137" s="173" t="str">
        <f>IF('2. Programación Operativa'!L137="","",IF(M137="","Falta Información",IF(M137&gt;=0,M137/'2. Programación Operativa'!L137,"")))</f>
        <v/>
      </c>
      <c r="O137" s="71" t="str">
        <f t="shared" si="38"/>
        <v/>
      </c>
      <c r="P137" s="21" t="str">
        <f>IF(A137="","",IF(K137&gt;'2. Programación Operativa'!O137,"Terminada con retraso","Terminada"))</f>
        <v/>
      </c>
    </row>
    <row r="138" spans="1:16" s="8" customFormat="1" x14ac:dyDescent="0.25">
      <c r="A138" s="69" t="str">
        <f>'2. Programación Operativa'!A138</f>
        <v/>
      </c>
      <c r="B138" s="76"/>
      <c r="C138" s="167" t="str">
        <f>IF('2. Programación Operativa'!F138="","",'2. Programación Operativa'!F138)</f>
        <v/>
      </c>
      <c r="D138" s="167" t="str">
        <f>IF('2. Programación Operativa'!I138="","",'2. Programación Operativa'!I138)</f>
        <v/>
      </c>
      <c r="E138" s="167" t="str">
        <f t="shared" si="37"/>
        <v/>
      </c>
      <c r="F138" s="167" t="str">
        <f t="shared" si="36"/>
        <v/>
      </c>
      <c r="G138" s="167" t="str">
        <f t="shared" si="39"/>
        <v/>
      </c>
      <c r="H138" s="167" t="str">
        <f>IF('2. Programación Operativa'!K138="","",'2. Programación Operativa'!K138)</f>
        <v/>
      </c>
      <c r="I138" s="168"/>
      <c r="J138" s="169"/>
      <c r="K138" s="170"/>
      <c r="L138" s="171"/>
      <c r="M138" s="172"/>
      <c r="N138" s="173" t="str">
        <f>IF('2. Programación Operativa'!L138="","",IF(M138="","Falta Información",IF(M138&gt;=0,M138/'2. Programación Operativa'!L138,"")))</f>
        <v/>
      </c>
      <c r="O138" s="71" t="str">
        <f t="shared" si="38"/>
        <v/>
      </c>
      <c r="P138" s="21" t="str">
        <f>IF(A138="","",IF(K138&gt;'2. Programación Operativa'!O138,"Terminada con retraso","Terminada"))</f>
        <v/>
      </c>
    </row>
    <row r="139" spans="1:16" s="8" customFormat="1" x14ac:dyDescent="0.25">
      <c r="A139" s="69" t="str">
        <f>'2. Programación Operativa'!A139</f>
        <v/>
      </c>
      <c r="B139" s="76"/>
      <c r="C139" s="167" t="str">
        <f>IF('2. Programación Operativa'!F139="","",'2. Programación Operativa'!F139)</f>
        <v/>
      </c>
      <c r="D139" s="167" t="str">
        <f>IF('2. Programación Operativa'!I139="","",'2. Programación Operativa'!I139)</f>
        <v/>
      </c>
      <c r="E139" s="167" t="str">
        <f t="shared" si="37"/>
        <v/>
      </c>
      <c r="F139" s="167" t="str">
        <f t="shared" si="36"/>
        <v/>
      </c>
      <c r="G139" s="167" t="str">
        <f t="shared" si="39"/>
        <v/>
      </c>
      <c r="H139" s="167" t="str">
        <f>IF('2. Programación Operativa'!K139="","",'2. Programación Operativa'!K139)</f>
        <v/>
      </c>
      <c r="I139" s="168"/>
      <c r="J139" s="169"/>
      <c r="K139" s="170"/>
      <c r="L139" s="171"/>
      <c r="M139" s="172"/>
      <c r="N139" s="173" t="str">
        <f>IF('2. Programación Operativa'!L139="","",IF(M139="","Falta Información",IF(M139&gt;=0,M139/'2. Programación Operativa'!L139,"")))</f>
        <v/>
      </c>
      <c r="O139" s="71" t="str">
        <f t="shared" si="38"/>
        <v/>
      </c>
      <c r="P139" s="21" t="str">
        <f>IF(A139="","",IF(K139&gt;'2. Programación Operativa'!O139,"Terminada con retraso","Terminada"))</f>
        <v/>
      </c>
    </row>
    <row r="140" spans="1:16" s="8" customFormat="1" x14ac:dyDescent="0.25">
      <c r="A140" s="69" t="str">
        <f>'2. Programación Operativa'!A140</f>
        <v/>
      </c>
      <c r="B140" s="76"/>
      <c r="C140" s="167" t="str">
        <f>IF('2. Programación Operativa'!F140="","",'2. Programación Operativa'!F140)</f>
        <v/>
      </c>
      <c r="D140" s="167" t="str">
        <f>IF('2. Programación Operativa'!I140="","",'2. Programación Operativa'!I140)</f>
        <v/>
      </c>
      <c r="E140" s="167" t="str">
        <f t="shared" si="37"/>
        <v/>
      </c>
      <c r="F140" s="167" t="str">
        <f t="shared" si="36"/>
        <v/>
      </c>
      <c r="G140" s="167" t="str">
        <f t="shared" si="39"/>
        <v/>
      </c>
      <c r="H140" s="167" t="str">
        <f>IF('2. Programación Operativa'!K140="","",'2. Programación Operativa'!K140)</f>
        <v/>
      </c>
      <c r="I140" s="168"/>
      <c r="J140" s="169"/>
      <c r="K140" s="170"/>
      <c r="L140" s="171" t="str">
        <f ca="1">IF(J140="","",IF(J140="En proceso","En proceso",IF(J140="Pendiente","Pendiente",IF(J140="Eliminada","Eliminada",IF(AND(J140="Terminada",K140&lt;&gt;"",K140&gt;='2. Programación Operativa'!N140,K140&lt;=TODAY()),"Terminada",IF(K140&lt;'2. Programación Operativa'!N140,"La fecha no puede ser menor a la fecha inicial declarada",IF(AND(J140="",K140=""),"Complete Estados",IF(K140&gt;TODAY(),"Fecha mal declarada","Falta Registro"))))))))</f>
        <v/>
      </c>
      <c r="M140" s="172"/>
      <c r="N140" s="173" t="str">
        <f>IF('2. Programación Operativa'!L140="","",IF(M140="","Falta Información",IF(M140&gt;=0,M140/'2. Programación Operativa'!L140,"")))</f>
        <v/>
      </c>
      <c r="O140" s="71" t="str">
        <f t="shared" si="38"/>
        <v/>
      </c>
      <c r="P140" s="21" t="str">
        <f>IF(A140="","",IF(K140&gt;'2. Programación Operativa'!O140,"Terminada con retraso","Terminada"))</f>
        <v/>
      </c>
    </row>
    <row r="141" spans="1:16" s="8" customFormat="1" x14ac:dyDescent="0.25">
      <c r="A141" s="69" t="str">
        <f>'2. Programación Operativa'!A141</f>
        <v/>
      </c>
      <c r="B141" s="76"/>
      <c r="C141" s="167" t="str">
        <f>IF('2. Programación Operativa'!F141="","",'2. Programación Operativa'!F141)</f>
        <v/>
      </c>
      <c r="D141" s="167" t="str">
        <f>IF('2. Programación Operativa'!I141="","",'2. Programación Operativa'!I141)</f>
        <v/>
      </c>
      <c r="E141" s="167" t="str">
        <f t="shared" si="37"/>
        <v/>
      </c>
      <c r="F141" s="167" t="str">
        <f t="shared" si="36"/>
        <v/>
      </c>
      <c r="G141" s="167" t="str">
        <f t="shared" si="39"/>
        <v/>
      </c>
      <c r="H141" s="167" t="str">
        <f>IF('2. Programación Operativa'!K141="","",'2. Programación Operativa'!K141)</f>
        <v/>
      </c>
      <c r="I141" s="168"/>
      <c r="J141" s="169"/>
      <c r="K141" s="170"/>
      <c r="L141" s="171" t="str">
        <f ca="1">IF(J141="","",IF(J141="En proceso","En proceso",IF(J141="Pendiente","Pendiente",IF(J141="Eliminada","Eliminada",IF(AND(J141="Terminada",K141&lt;&gt;"",K141&gt;='2. Programación Operativa'!N141,K141&lt;=TODAY()),"Terminada",IF(K141&lt;'2. Programación Operativa'!N141,"La fecha no puede ser menor a la fecha inicial declarada",IF(AND(J141="",K141=""),"Complete Estados",IF(K141&gt;TODAY(),"Fecha mal declarada","Falta Registro"))))))))</f>
        <v/>
      </c>
      <c r="M141" s="172"/>
      <c r="N141" s="173" t="str">
        <f>IF('2. Programación Operativa'!L141="","",IF(M141="","Falta Información",IF(M141&gt;=0,M141/'2. Programación Operativa'!L141,"")))</f>
        <v/>
      </c>
      <c r="O141" s="71" t="str">
        <f t="shared" si="38"/>
        <v/>
      </c>
      <c r="P141" s="21" t="str">
        <f>IF(A141="","",IF(K141&gt;'2. Programación Operativa'!O141,"Terminada con retraso","Terminada"))</f>
        <v/>
      </c>
    </row>
    <row r="142" spans="1:16" s="8" customFormat="1" x14ac:dyDescent="0.25">
      <c r="A142" s="69" t="str">
        <f>'2. Programación Operativa'!A142</f>
        <v/>
      </c>
      <c r="B142" s="76"/>
      <c r="C142" s="167" t="str">
        <f>IF('2. Programación Operativa'!F142="","",'2. Programación Operativa'!F142)</f>
        <v/>
      </c>
      <c r="D142" s="167" t="str">
        <f>IF('2. Programación Operativa'!I142="","",'2. Programación Operativa'!I142)</f>
        <v/>
      </c>
      <c r="E142" s="167" t="str">
        <f t="shared" si="37"/>
        <v/>
      </c>
      <c r="F142" s="167" t="str">
        <f t="shared" si="36"/>
        <v/>
      </c>
      <c r="G142" s="167" t="str">
        <f t="shared" si="39"/>
        <v/>
      </c>
      <c r="H142" s="167" t="str">
        <f>IF('2. Programación Operativa'!K142="","",'2. Programación Operativa'!K142)</f>
        <v/>
      </c>
      <c r="I142" s="168"/>
      <c r="J142" s="169"/>
      <c r="K142" s="170"/>
      <c r="L142" s="171" t="str">
        <f ca="1">IF(J142="","",IF(J142="En proceso","En proceso",IF(J142="Pendiente","Pendiente",IF(J142="Eliminada","Eliminada",IF(AND(J142="Terminada",K142&lt;&gt;"",K142&gt;='2. Programación Operativa'!N142,K142&lt;=TODAY()),"Terminada",IF(K142&lt;'2. Programación Operativa'!N142,"La fecha no puede ser menor a la fecha inicial declarada",IF(AND(J142="",K142=""),"Complete Estados",IF(K142&gt;TODAY(),"Fecha mal declarada","Falta Registro"))))))))</f>
        <v/>
      </c>
      <c r="M142" s="172"/>
      <c r="N142" s="173" t="str">
        <f>IF('2. Programación Operativa'!L142="","",IF(M142="","Falta Información",IF(M142&gt;=0,M142/'2. Programación Operativa'!L142,"")))</f>
        <v/>
      </c>
      <c r="O142" s="71" t="str">
        <f t="shared" si="38"/>
        <v/>
      </c>
      <c r="P142" s="21" t="str">
        <f>IF(A142="","",IF(K142&gt;'2. Programación Operativa'!O142,"Terminada con retraso","Terminada"))</f>
        <v/>
      </c>
    </row>
    <row r="143" spans="1:16" s="8" customFormat="1" x14ac:dyDescent="0.25">
      <c r="A143" s="69" t="str">
        <f>'2. Programación Operativa'!A143</f>
        <v/>
      </c>
      <c r="B143" s="76"/>
      <c r="C143" s="167" t="str">
        <f>IF('2. Programación Operativa'!F143="","",'2. Programación Operativa'!F143)</f>
        <v/>
      </c>
      <c r="D143" s="167" t="str">
        <f>IF('2. Programación Operativa'!I143="","",'2. Programación Operativa'!I143)</f>
        <v/>
      </c>
      <c r="E143" s="167" t="str">
        <f t="shared" si="37"/>
        <v/>
      </c>
      <c r="F143" s="167" t="str">
        <f t="shared" si="36"/>
        <v/>
      </c>
      <c r="G143" s="167" t="str">
        <f t="shared" si="39"/>
        <v/>
      </c>
      <c r="H143" s="167" t="str">
        <f>IF('2. Programación Operativa'!K143="","",'2. Programación Operativa'!K143)</f>
        <v/>
      </c>
      <c r="I143" s="168"/>
      <c r="J143" s="169"/>
      <c r="K143" s="170"/>
      <c r="L143" s="171" t="str">
        <f ca="1">IF(J143="","",IF(J143="En proceso","En proceso",IF(J143="Pendiente","Pendiente",IF(J143="Eliminada","Eliminada",IF(AND(J143="Terminada",K143&lt;&gt;"",K143&gt;='2. Programación Operativa'!N143,K143&lt;=TODAY()),"Terminada",IF(K143&lt;'2. Programación Operativa'!N143,"La fecha no puede ser menor a la fecha inicial declarada",IF(AND(J143="",K143=""),"Complete Estados",IF(K143&gt;TODAY(),"Fecha mal declarada","Falta Registro"))))))))</f>
        <v/>
      </c>
      <c r="M143" s="172"/>
      <c r="N143" s="173" t="str">
        <f>IF('2. Programación Operativa'!L143="","",IF(M143="","Falta Información",IF(M143&gt;=0,M143/'2. Programación Operativa'!L143,"")))</f>
        <v/>
      </c>
      <c r="O143" s="71" t="str">
        <f t="shared" si="38"/>
        <v/>
      </c>
      <c r="P143" s="21" t="str">
        <f>IF(A143="","",IF(K143&gt;'2. Programación Operativa'!O143,"Terminada con retraso","Terminada"))</f>
        <v/>
      </c>
    </row>
    <row r="144" spans="1:16" s="8" customFormat="1" x14ac:dyDescent="0.25">
      <c r="A144" s="69" t="str">
        <f>'2. Programación Operativa'!A144</f>
        <v/>
      </c>
      <c r="B144" s="76"/>
      <c r="C144" s="167" t="str">
        <f>IF('2. Programación Operativa'!F144="","",'2. Programación Operativa'!F144)</f>
        <v/>
      </c>
      <c r="D144" s="167" t="str">
        <f>IF('2. Programación Operativa'!I144="","",'2. Programación Operativa'!I144)</f>
        <v/>
      </c>
      <c r="E144" s="167" t="str">
        <f t="shared" si="37"/>
        <v/>
      </c>
      <c r="F144" s="167" t="str">
        <f t="shared" si="36"/>
        <v/>
      </c>
      <c r="G144" s="167" t="str">
        <f t="shared" si="39"/>
        <v/>
      </c>
      <c r="H144" s="167" t="str">
        <f>IF('2. Programación Operativa'!K144="","",'2. Programación Operativa'!K144)</f>
        <v/>
      </c>
      <c r="I144" s="168"/>
      <c r="J144" s="169"/>
      <c r="K144" s="170"/>
      <c r="L144" s="171" t="str">
        <f ca="1">IF(J144="","",IF(J144="En proceso","En proceso",IF(J144="Pendiente","Pendiente",IF(J144="Eliminada","Eliminada",IF(AND(J144="Terminada",K144&lt;&gt;"",K144&gt;='2. Programación Operativa'!N144,K144&lt;=TODAY()),"Terminada",IF(K144&lt;'2. Programación Operativa'!N144,"La fecha no puede ser menor a la fecha inicial declarada",IF(AND(J144="",K144=""),"Complete Estados",IF(K144&gt;TODAY(),"Fecha mal declarada","Falta Registro"))))))))</f>
        <v/>
      </c>
      <c r="M144" s="172"/>
      <c r="N144" s="173" t="str">
        <f>IF('2. Programación Operativa'!L144="","",IF(M144="","Falta Información",IF(M144&gt;=0,M144/'2. Programación Operativa'!L144,"")))</f>
        <v/>
      </c>
      <c r="O144" s="71" t="str">
        <f t="shared" si="38"/>
        <v/>
      </c>
      <c r="P144" s="21" t="str">
        <f>IF(A144="","",IF(K144&gt;'2. Programación Operativa'!O144,"Terminada con retraso","Terminada"))</f>
        <v/>
      </c>
    </row>
    <row r="145" spans="1:16" s="8" customFormat="1" x14ac:dyDescent="0.25">
      <c r="A145" s="69" t="str">
        <f>'2. Programación Operativa'!A145</f>
        <v/>
      </c>
      <c r="B145" s="76"/>
      <c r="C145" s="167" t="str">
        <f>IF('2. Programación Operativa'!F145="","",'2. Programación Operativa'!F145)</f>
        <v/>
      </c>
      <c r="D145" s="167" t="str">
        <f>IF('2. Programación Operativa'!I145="","",'2. Programación Operativa'!I145)</f>
        <v/>
      </c>
      <c r="E145" s="167" t="str">
        <f t="shared" si="37"/>
        <v/>
      </c>
      <c r="F145" s="167" t="str">
        <f t="shared" si="36"/>
        <v/>
      </c>
      <c r="G145" s="167" t="str">
        <f t="shared" si="39"/>
        <v/>
      </c>
      <c r="H145" s="167" t="str">
        <f>IF('2. Programación Operativa'!K145="","",'2. Programación Operativa'!K145)</f>
        <v/>
      </c>
      <c r="I145" s="168"/>
      <c r="J145" s="169"/>
      <c r="K145" s="170"/>
      <c r="L145" s="171" t="str">
        <f ca="1">IF(J145="","",IF(J145="En proceso","En proceso",IF(J145="Pendiente","Pendiente",IF(J145="Eliminada","Eliminada",IF(AND(J145="Terminada",K145&lt;&gt;"",K145&gt;='2. Programación Operativa'!N145,K145&lt;=TODAY()),"Terminada",IF(K145&lt;'2. Programación Operativa'!N145,"La fecha no puede ser menor a la fecha inicial declarada",IF(AND(J145="",K145=""),"Complete Estados",IF(K145&gt;TODAY(),"Fecha mal declarada","Falta Registro"))))))))</f>
        <v/>
      </c>
      <c r="M145" s="172"/>
      <c r="N145" s="173" t="str">
        <f>IF('2. Programación Operativa'!L145="","",IF(M145="","Falta Información",IF(M145&gt;=0,M145/'2. Programación Operativa'!L145,"")))</f>
        <v/>
      </c>
      <c r="O145" s="71" t="str">
        <f t="shared" si="38"/>
        <v/>
      </c>
      <c r="P145" s="21" t="str">
        <f>IF(A145="","",IF(K145&gt;'2. Programación Operativa'!O145,"Terminada con retraso","Terminada"))</f>
        <v/>
      </c>
    </row>
    <row r="146" spans="1:16" s="8" customFormat="1" x14ac:dyDescent="0.25">
      <c r="A146" s="69" t="str">
        <f>'2. Programación Operativa'!A146</f>
        <v/>
      </c>
      <c r="B146" s="76"/>
      <c r="C146" s="167" t="str">
        <f>IF('2. Programación Operativa'!F146="","",'2. Programación Operativa'!F146)</f>
        <v/>
      </c>
      <c r="D146" s="167" t="str">
        <f>IF('2. Programación Operativa'!I146="","",'2. Programación Operativa'!I146)</f>
        <v/>
      </c>
      <c r="E146" s="167" t="str">
        <f t="shared" si="37"/>
        <v/>
      </c>
      <c r="F146" s="167" t="str">
        <f t="shared" si="36"/>
        <v/>
      </c>
      <c r="G146" s="167" t="str">
        <f t="shared" si="39"/>
        <v/>
      </c>
      <c r="H146" s="167" t="str">
        <f>IF('2. Programación Operativa'!K146="","",'2. Programación Operativa'!K146)</f>
        <v/>
      </c>
      <c r="I146" s="168"/>
      <c r="J146" s="169"/>
      <c r="K146" s="170"/>
      <c r="L146" s="171" t="str">
        <f ca="1">IF(J146="","",IF(J146="En proceso","En proceso",IF(J146="Pendiente","Pendiente",IF(J146="Eliminada","Eliminada",IF(AND(J146="Terminada",K146&lt;&gt;"",K146&gt;='2. Programación Operativa'!N146,K146&lt;=TODAY()),"Terminada",IF(K146&lt;'2. Programación Operativa'!N146,"La fecha no puede ser menor a la fecha inicial declarada",IF(AND(J146="",K146=""),"Complete Estados",IF(K146&gt;TODAY(),"Fecha mal declarada","Falta Registro"))))))))</f>
        <v/>
      </c>
      <c r="M146" s="172"/>
      <c r="N146" s="173" t="str">
        <f>IF('2. Programación Operativa'!L146="","",IF(M146="","Falta Información",IF(M146&gt;=0,M146/'2. Programación Operativa'!L146,"")))</f>
        <v/>
      </c>
      <c r="O146" s="71" t="str">
        <f t="shared" si="38"/>
        <v/>
      </c>
      <c r="P146" s="21" t="str">
        <f>IF(A146="","",IF(K146&gt;'2. Programación Operativa'!O146,"Terminada con retraso","Terminada"))</f>
        <v/>
      </c>
    </row>
    <row r="147" spans="1:16" s="8" customFormat="1" x14ac:dyDescent="0.25">
      <c r="A147" s="69" t="str">
        <f>'2. Programación Operativa'!A147</f>
        <v/>
      </c>
      <c r="B147" s="76"/>
      <c r="C147" s="167" t="str">
        <f>IF('2. Programación Operativa'!F147="","",'2. Programación Operativa'!F147)</f>
        <v/>
      </c>
      <c r="D147" s="167" t="str">
        <f>IF('2. Programación Operativa'!I147="","",'2. Programación Operativa'!I147)</f>
        <v/>
      </c>
      <c r="E147" s="167" t="str">
        <f t="shared" si="37"/>
        <v/>
      </c>
      <c r="F147" s="167" t="str">
        <f t="shared" si="36"/>
        <v/>
      </c>
      <c r="G147" s="167" t="str">
        <f t="shared" si="39"/>
        <v/>
      </c>
      <c r="H147" s="167" t="str">
        <f>IF('2. Programación Operativa'!K147="","",'2. Programación Operativa'!K147)</f>
        <v/>
      </c>
      <c r="I147" s="168"/>
      <c r="J147" s="169"/>
      <c r="K147" s="170"/>
      <c r="L147" s="171" t="str">
        <f ca="1">IF(J147="","",IF(J147="En proceso","En proceso",IF(J147="Pendiente","Pendiente",IF(J147="Eliminada","Eliminada",IF(AND(J147="Terminada",K147&lt;&gt;"",K147&gt;='2. Programación Operativa'!N147,K147&lt;=TODAY()),"Terminada",IF(K147&lt;'2. Programación Operativa'!N147,"La fecha no puede ser menor a la fecha inicial declarada",IF(AND(J147="",K147=""),"Complete Estados",IF(K147&gt;TODAY(),"Fecha mal declarada","Falta Registro"))))))))</f>
        <v/>
      </c>
      <c r="M147" s="172"/>
      <c r="N147" s="173" t="str">
        <f>IF('2. Programación Operativa'!L147="","",IF(M147="","Falta Información",IF(M147&gt;=0,M147/'2. Programación Operativa'!L147,"")))</f>
        <v/>
      </c>
      <c r="O147" s="71" t="str">
        <f t="shared" si="38"/>
        <v/>
      </c>
      <c r="P147" s="21" t="str">
        <f>IF(A147="","",IF(K147&gt;'2. Programación Operativa'!O147,"Terminada con retraso","Terminada"))</f>
        <v/>
      </c>
    </row>
    <row r="148" spans="1:16" s="8" customFormat="1" x14ac:dyDescent="0.25">
      <c r="A148" s="69" t="str">
        <f>'2. Programación Operativa'!A148</f>
        <v/>
      </c>
      <c r="B148" s="76"/>
      <c r="C148" s="167" t="str">
        <f>IF('2. Programación Operativa'!F148="","",'2. Programación Operativa'!F148)</f>
        <v/>
      </c>
      <c r="D148" s="167" t="str">
        <f>IF('2. Programación Operativa'!I148="","",'2. Programación Operativa'!I148)</f>
        <v/>
      </c>
      <c r="E148" s="167" t="str">
        <f t="shared" si="37"/>
        <v/>
      </c>
      <c r="F148" s="167" t="str">
        <f t="shared" si="36"/>
        <v/>
      </c>
      <c r="G148" s="167" t="str">
        <f t="shared" si="39"/>
        <v/>
      </c>
      <c r="H148" s="167" t="str">
        <f>IF('2. Programación Operativa'!K148="","",'2. Programación Operativa'!K148)</f>
        <v/>
      </c>
      <c r="I148" s="168"/>
      <c r="J148" s="169"/>
      <c r="K148" s="170"/>
      <c r="L148" s="171" t="str">
        <f ca="1">IF(J148="","",IF(J148="En proceso","En proceso",IF(J148="Pendiente","Pendiente",IF(J148="Eliminada","Eliminada",IF(AND(J148="Terminada",K148&lt;&gt;"",K148&gt;='2. Programación Operativa'!N148,K148&lt;=TODAY()),"Terminada",IF(K148&lt;'2. Programación Operativa'!N148,"La fecha no puede ser menor a la fecha inicial declarada",IF(AND(J148="",K148=""),"Complete Estados",IF(K148&gt;TODAY(),"Fecha mal declarada","Falta Registro"))))))))</f>
        <v/>
      </c>
      <c r="M148" s="172"/>
      <c r="N148" s="173" t="str">
        <f>IF('2. Programación Operativa'!L148="","",IF(M148="","Falta Información",IF(M148&gt;=0,M148/'2. Programación Operativa'!L148,"")))</f>
        <v/>
      </c>
      <c r="O148" s="71" t="str">
        <f t="shared" si="38"/>
        <v/>
      </c>
      <c r="P148" s="21" t="str">
        <f>IF(A148="","",IF(K148&gt;'2. Programación Operativa'!O148,"Terminada con retraso","Terminada"))</f>
        <v/>
      </c>
    </row>
    <row r="149" spans="1:16" s="8" customFormat="1" x14ac:dyDescent="0.25">
      <c r="A149" s="69" t="str">
        <f>'2. Programación Operativa'!A149</f>
        <v/>
      </c>
      <c r="B149" s="76"/>
      <c r="C149" s="167" t="str">
        <f>IF('2. Programación Operativa'!F149="","",'2. Programación Operativa'!F149)</f>
        <v/>
      </c>
      <c r="D149" s="167" t="str">
        <f>IF('2. Programación Operativa'!I149="","",'2. Programación Operativa'!I149)</f>
        <v/>
      </c>
      <c r="E149" s="167" t="str">
        <f t="shared" si="37"/>
        <v/>
      </c>
      <c r="F149" s="167" t="str">
        <f t="shared" si="36"/>
        <v/>
      </c>
      <c r="G149" s="167" t="str">
        <f t="shared" si="39"/>
        <v/>
      </c>
      <c r="H149" s="167" t="str">
        <f>IF('2. Programación Operativa'!K149="","",'2. Programación Operativa'!K149)</f>
        <v/>
      </c>
      <c r="I149" s="168"/>
      <c r="J149" s="169"/>
      <c r="K149" s="170"/>
      <c r="L149" s="171" t="str">
        <f ca="1">IF(J149="","",IF(J149="En proceso","En proceso",IF(J149="Pendiente","Pendiente",IF(J149="Eliminada","Eliminada",IF(AND(J149="Terminada",K149&lt;&gt;"",K149&gt;='2. Programación Operativa'!N149,K149&lt;=TODAY()),"Terminada",IF(K149&lt;'2. Programación Operativa'!N149,"La fecha no puede ser menor a la fecha inicial declarada",IF(AND(J149="",K149=""),"Complete Estados",IF(K149&gt;TODAY(),"Fecha mal declarada","Falta Registro"))))))))</f>
        <v/>
      </c>
      <c r="M149" s="172"/>
      <c r="N149" s="173" t="str">
        <f>IF('2. Programación Operativa'!L149="","",IF(M149="","Falta Información",IF(M149&gt;=0,M149/'2. Programación Operativa'!L149,"")))</f>
        <v/>
      </c>
      <c r="O149" s="71" t="str">
        <f t="shared" si="38"/>
        <v/>
      </c>
      <c r="P149" s="21" t="str">
        <f>IF(A149="","",IF(K149&gt;'2. Programación Operativa'!O149,"Terminada con retraso","Terminada"))</f>
        <v/>
      </c>
    </row>
    <row r="150" spans="1:16" s="8" customFormat="1" x14ac:dyDescent="0.25">
      <c r="A150" s="69" t="str">
        <f>'2. Programación Operativa'!A150</f>
        <v/>
      </c>
      <c r="B150" s="76"/>
      <c r="C150" s="167" t="str">
        <f>IF('2. Programación Operativa'!F150="","",'2. Programación Operativa'!F150)</f>
        <v/>
      </c>
      <c r="D150" s="167" t="str">
        <f>IF('2. Programación Operativa'!I150="","",'2. Programación Operativa'!I150)</f>
        <v/>
      </c>
      <c r="E150" s="167" t="str">
        <f t="shared" si="37"/>
        <v/>
      </c>
      <c r="F150" s="167" t="str">
        <f t="shared" si="36"/>
        <v/>
      </c>
      <c r="G150" s="167" t="str">
        <f t="shared" si="39"/>
        <v/>
      </c>
      <c r="H150" s="167" t="str">
        <f>IF('2. Programación Operativa'!K150="","",'2. Programación Operativa'!K150)</f>
        <v/>
      </c>
      <c r="I150" s="168"/>
      <c r="J150" s="169"/>
      <c r="K150" s="170"/>
      <c r="L150" s="171" t="str">
        <f ca="1">IF(J150="","",IF(J150="En proceso","En proceso",IF(J150="Pendiente","Pendiente",IF(J150="Eliminada","Eliminada",IF(AND(J150="Terminada",K150&lt;&gt;"",K150&gt;='2. Programación Operativa'!N150,K150&lt;=TODAY()),"Terminada",IF(K150&lt;'2. Programación Operativa'!N150,"La fecha no puede ser menor a la fecha inicial declarada",IF(AND(J150="",K150=""),"Complete Estados",IF(K150&gt;TODAY(),"Fecha mal declarada","Falta Registro"))))))))</f>
        <v/>
      </c>
      <c r="M150" s="172"/>
      <c r="N150" s="173" t="str">
        <f>IF('2. Programación Operativa'!L150="","",IF(M150="","Falta Información",IF(M150&gt;=0,M150/'2. Programación Operativa'!L150,"")))</f>
        <v/>
      </c>
      <c r="O150" s="71" t="str">
        <f t="shared" si="38"/>
        <v/>
      </c>
      <c r="P150" s="21" t="str">
        <f>IF(A150="","",IF(K150&gt;'2. Programación Operativa'!O150,"Terminada con retraso","Terminada"))</f>
        <v/>
      </c>
    </row>
    <row r="151" spans="1:16" s="8" customFormat="1" x14ac:dyDescent="0.25">
      <c r="A151" s="69" t="str">
        <f>'2. Programación Operativa'!A151</f>
        <v/>
      </c>
      <c r="B151" s="76"/>
      <c r="C151" s="167" t="str">
        <f>IF('2. Programación Operativa'!F151="","",'2. Programación Operativa'!F151)</f>
        <v/>
      </c>
      <c r="D151" s="167" t="str">
        <f>IF('2. Programación Operativa'!I151="","",'2. Programación Operativa'!I151)</f>
        <v/>
      </c>
      <c r="E151" s="167" t="str">
        <f t="shared" si="37"/>
        <v/>
      </c>
      <c r="F151" s="167" t="str">
        <f t="shared" si="36"/>
        <v/>
      </c>
      <c r="G151" s="167" t="str">
        <f t="shared" si="39"/>
        <v/>
      </c>
      <c r="H151" s="167" t="str">
        <f>IF('2. Programación Operativa'!K151="","",'2. Programación Operativa'!K151)</f>
        <v/>
      </c>
      <c r="I151" s="168"/>
      <c r="J151" s="169"/>
      <c r="K151" s="170"/>
      <c r="L151" s="171" t="str">
        <f ca="1">IF(J151="","",IF(J151="En proceso","En proceso",IF(J151="Pendiente","Pendiente",IF(J151="Eliminada","Eliminada",IF(AND(J151="Terminada",K151&lt;&gt;"",K151&gt;='2. Programación Operativa'!N151,K151&lt;=TODAY()),"Terminada",IF(K151&lt;'2. Programación Operativa'!N151,"La fecha no puede ser menor a la fecha inicial declarada",IF(AND(J151="",K151=""),"Complete Estados",IF(K151&gt;TODAY(),"Fecha mal declarada","Falta Registro"))))))))</f>
        <v/>
      </c>
      <c r="M151" s="172"/>
      <c r="N151" s="173" t="str">
        <f>IF('2. Programación Operativa'!L151="","",IF(M151="","Falta Información",IF(M151&gt;=0,M151/'2. Programación Operativa'!L151,"")))</f>
        <v/>
      </c>
      <c r="O151" s="71" t="str">
        <f t="shared" si="38"/>
        <v/>
      </c>
      <c r="P151" s="21" t="str">
        <f>IF(A151="","",IF(K151&gt;'2. Programación Operativa'!O151,"Terminada con retraso","Terminada"))</f>
        <v/>
      </c>
    </row>
    <row r="152" spans="1:16" s="8" customFormat="1" x14ac:dyDescent="0.25">
      <c r="A152" s="69" t="str">
        <f>'2. Programación Operativa'!A152</f>
        <v/>
      </c>
      <c r="B152" s="76"/>
      <c r="C152" s="167" t="str">
        <f>IF('2. Programación Operativa'!F152="","",'2. Programación Operativa'!F152)</f>
        <v/>
      </c>
      <c r="D152" s="167" t="str">
        <f>IF('2. Programación Operativa'!I152="","",'2. Programación Operativa'!I152)</f>
        <v/>
      </c>
      <c r="E152" s="167" t="str">
        <f t="shared" si="37"/>
        <v/>
      </c>
      <c r="F152" s="167" t="str">
        <f t="shared" si="36"/>
        <v/>
      </c>
      <c r="G152" s="167" t="str">
        <f t="shared" si="39"/>
        <v/>
      </c>
      <c r="H152" s="167" t="str">
        <f>IF('2. Programación Operativa'!K152="","",'2. Programación Operativa'!K152)</f>
        <v/>
      </c>
      <c r="I152" s="168"/>
      <c r="J152" s="169"/>
      <c r="K152" s="170"/>
      <c r="L152" s="171" t="str">
        <f ca="1">IF(J152="","",IF(J152="En proceso","En proceso",IF(J152="Pendiente","Pendiente",IF(J152="Eliminada","Eliminada",IF(AND(J152="Terminada",K152&lt;&gt;"",K152&gt;='2. Programación Operativa'!N152,K152&lt;=TODAY()),"Terminada",IF(K152&lt;'2. Programación Operativa'!N152,"La fecha no puede ser menor a la fecha inicial declarada",IF(AND(J152="",K152=""),"Complete Estados",IF(K152&gt;TODAY(),"Fecha mal declarada","Falta Registro"))))))))</f>
        <v/>
      </c>
      <c r="M152" s="172"/>
      <c r="N152" s="173" t="str">
        <f>IF('2. Programación Operativa'!L152="","",IF(M152="","Falta Información",IF(M152&gt;=0,M152/'2. Programación Operativa'!L152,"")))</f>
        <v/>
      </c>
      <c r="O152" s="71" t="str">
        <f t="shared" si="38"/>
        <v/>
      </c>
      <c r="P152" s="21" t="str">
        <f>IF(A152="","",IF(K152&gt;'2. Programación Operativa'!O152,"Terminada con retraso","Terminada"))</f>
        <v/>
      </c>
    </row>
    <row r="153" spans="1:16" s="8" customFormat="1" x14ac:dyDescent="0.25">
      <c r="A153" s="69" t="str">
        <f>'2. Programación Operativa'!A153</f>
        <v/>
      </c>
      <c r="B153" s="76"/>
      <c r="C153" s="167" t="str">
        <f>IF('2. Programación Operativa'!F153="","",'2. Programación Operativa'!F153)</f>
        <v/>
      </c>
      <c r="D153" s="167" t="str">
        <f>IF('2. Programación Operativa'!I153="","",'2. Programación Operativa'!I153)</f>
        <v/>
      </c>
      <c r="E153" s="167" t="str">
        <f t="shared" si="37"/>
        <v/>
      </c>
      <c r="F153" s="167" t="str">
        <f t="shared" si="36"/>
        <v/>
      </c>
      <c r="G153" s="167" t="str">
        <f t="shared" si="39"/>
        <v/>
      </c>
      <c r="H153" s="167" t="str">
        <f>IF('2. Programación Operativa'!K153="","",'2. Programación Operativa'!K153)</f>
        <v/>
      </c>
      <c r="I153" s="168"/>
      <c r="J153" s="169"/>
      <c r="K153" s="170"/>
      <c r="L153" s="171" t="str">
        <f ca="1">IF(J153="","",IF(J153="En proceso","En proceso",IF(J153="Pendiente","Pendiente",IF(J153="Eliminada","Eliminada",IF(AND(J153="Terminada",K153&lt;&gt;"",K153&gt;='2. Programación Operativa'!N153,K153&lt;=TODAY()),"Terminada",IF(K153&lt;'2. Programación Operativa'!N153,"La fecha no puede ser menor a la fecha inicial declarada",IF(AND(J153="",K153=""),"Complete Estados",IF(K153&gt;TODAY(),"Fecha mal declarada","Falta Registro"))))))))</f>
        <v/>
      </c>
      <c r="M153" s="172"/>
      <c r="N153" s="173" t="str">
        <f>IF('2. Programación Operativa'!L153="","",IF(M153="","Falta Información",IF(M153&gt;=0,M153/'2. Programación Operativa'!L153,"")))</f>
        <v/>
      </c>
      <c r="O153" s="71" t="str">
        <f t="shared" si="38"/>
        <v/>
      </c>
      <c r="P153" s="21" t="str">
        <f>IF(A153="","",IF(K153&gt;'2. Programación Operativa'!O153,"Terminada con retraso","Terminada"))</f>
        <v/>
      </c>
    </row>
    <row r="154" spans="1:16" s="8" customFormat="1" x14ac:dyDescent="0.25">
      <c r="A154" s="69" t="str">
        <f>'2. Programación Operativa'!A154</f>
        <v/>
      </c>
      <c r="B154" s="76"/>
      <c r="C154" s="167" t="str">
        <f>IF('2. Programación Operativa'!F154="","",'2. Programación Operativa'!F154)</f>
        <v/>
      </c>
      <c r="D154" s="167" t="str">
        <f>IF('2. Programación Operativa'!I154="","",'2. Programación Operativa'!I154)</f>
        <v/>
      </c>
      <c r="E154" s="167" t="str">
        <f t="shared" si="37"/>
        <v/>
      </c>
      <c r="F154" s="167" t="str">
        <f t="shared" si="36"/>
        <v/>
      </c>
      <c r="G154" s="167" t="str">
        <f t="shared" si="39"/>
        <v/>
      </c>
      <c r="H154" s="167" t="str">
        <f>IF('2. Programación Operativa'!K154="","",'2. Programación Operativa'!K154)</f>
        <v/>
      </c>
      <c r="I154" s="168"/>
      <c r="J154" s="169"/>
      <c r="K154" s="170"/>
      <c r="L154" s="171" t="str">
        <f ca="1">IF(J154="","",IF(J154="En proceso","En proceso",IF(J154="Pendiente","Pendiente",IF(J154="Eliminada","Eliminada",IF(AND(J154="Terminada",K154&lt;&gt;"",K154&gt;='2. Programación Operativa'!N154,K154&lt;=TODAY()),"Terminada",IF(K154&lt;'2. Programación Operativa'!N154,"La fecha no puede ser menor a la fecha inicial declarada",IF(AND(J154="",K154=""),"Complete Estados",IF(K154&gt;TODAY(),"Fecha mal declarada","Falta Registro"))))))))</f>
        <v/>
      </c>
      <c r="M154" s="172"/>
      <c r="N154" s="173" t="str">
        <f>IF('2. Programación Operativa'!L154="","",IF(M154="","Falta Información",IF(M154&gt;=0,M154/'2. Programación Operativa'!L154,"")))</f>
        <v/>
      </c>
      <c r="O154" s="71" t="str">
        <f t="shared" si="38"/>
        <v/>
      </c>
      <c r="P154" s="21" t="str">
        <f>IF(A154="","",IF(K154&gt;'2. Programación Operativa'!O154,"Terminada con retraso","Terminada"))</f>
        <v/>
      </c>
    </row>
    <row r="155" spans="1:16" s="8" customFormat="1" x14ac:dyDescent="0.25">
      <c r="A155" s="69" t="str">
        <f>'2. Programación Operativa'!A155</f>
        <v/>
      </c>
      <c r="B155" s="76"/>
      <c r="C155" s="167" t="str">
        <f>IF('2. Programación Operativa'!F155="","",'2. Programación Operativa'!F155)</f>
        <v/>
      </c>
      <c r="D155" s="167" t="str">
        <f>IF('2. Programación Operativa'!I155="","",'2. Programación Operativa'!I155)</f>
        <v/>
      </c>
      <c r="E155" s="167" t="str">
        <f t="shared" si="37"/>
        <v/>
      </c>
      <c r="F155" s="167" t="str">
        <f t="shared" si="36"/>
        <v/>
      </c>
      <c r="G155" s="167" t="str">
        <f t="shared" si="39"/>
        <v/>
      </c>
      <c r="H155" s="167" t="str">
        <f>IF('2. Programación Operativa'!K155="","",'2. Programación Operativa'!K155)</f>
        <v/>
      </c>
      <c r="I155" s="168"/>
      <c r="J155" s="169"/>
      <c r="K155" s="170"/>
      <c r="L155" s="171" t="str">
        <f ca="1">IF(J155="","",IF(J155="En proceso","En proceso",IF(J155="Pendiente","Pendiente",IF(J155="Eliminada","Eliminada",IF(AND(J155="Terminada",K155&lt;&gt;"",K155&gt;='2. Programación Operativa'!N155,K155&lt;=TODAY()),"Terminada",IF(K155&lt;'2. Programación Operativa'!N155,"La fecha no puede ser menor a la fecha inicial declarada",IF(AND(J155="",K155=""),"Complete Estados",IF(K155&gt;TODAY(),"Fecha mal declarada","Falta Registro"))))))))</f>
        <v/>
      </c>
      <c r="M155" s="172"/>
      <c r="N155" s="173" t="str">
        <f>IF('2. Programación Operativa'!L155="","",IF(M155="","Falta Información",IF(M155&gt;=0,M155/'2. Programación Operativa'!L155,"")))</f>
        <v/>
      </c>
      <c r="O155" s="71" t="str">
        <f t="shared" si="38"/>
        <v/>
      </c>
      <c r="P155" s="21" t="str">
        <f>IF(A155="","",IF(K155&gt;'2. Programación Operativa'!O155,"Terminada con retraso","Terminada"))</f>
        <v/>
      </c>
    </row>
    <row r="156" spans="1:16" s="8" customFormat="1" x14ac:dyDescent="0.25">
      <c r="A156" s="69" t="str">
        <f>'2. Programación Operativa'!A156</f>
        <v/>
      </c>
      <c r="B156" s="76"/>
      <c r="C156" s="167" t="str">
        <f>IF('2. Programación Operativa'!F156="","",'2. Programación Operativa'!F156)</f>
        <v/>
      </c>
      <c r="D156" s="167" t="str">
        <f>IF('2. Programación Operativa'!I156="","",'2. Programación Operativa'!I156)</f>
        <v/>
      </c>
      <c r="E156" s="167" t="str">
        <f t="shared" si="37"/>
        <v/>
      </c>
      <c r="F156" s="167" t="str">
        <f t="shared" si="36"/>
        <v/>
      </c>
      <c r="G156" s="167" t="str">
        <f t="shared" si="39"/>
        <v/>
      </c>
      <c r="H156" s="167" t="str">
        <f>IF('2. Programación Operativa'!K156="","",'2. Programación Operativa'!K156)</f>
        <v/>
      </c>
      <c r="I156" s="168"/>
      <c r="J156" s="169"/>
      <c r="K156" s="170"/>
      <c r="L156" s="171" t="str">
        <f ca="1">IF(J156="","",IF(J156="En proceso","En proceso",IF(J156="Pendiente","Pendiente",IF(J156="Eliminada","Eliminada",IF(AND(J156="Terminada",K156&lt;&gt;"",K156&gt;='2. Programación Operativa'!N156,K156&lt;=TODAY()),"Terminada",IF(K156&lt;'2. Programación Operativa'!N156,"La fecha no puede ser menor a la fecha inicial declarada",IF(AND(J156="",K156=""),"Complete Estados",IF(K156&gt;TODAY(),"Fecha mal declarada","Falta Registro"))))))))</f>
        <v/>
      </c>
      <c r="M156" s="172"/>
      <c r="N156" s="173" t="str">
        <f>IF('2. Programación Operativa'!L156="","",IF(M156="","Falta Información",IF(M156&gt;=0,M156/'2. Programación Operativa'!L156,"")))</f>
        <v/>
      </c>
      <c r="O156" s="71" t="str">
        <f t="shared" si="38"/>
        <v/>
      </c>
      <c r="P156" s="21" t="str">
        <f>IF(A156="","",IF(K156&gt;'2. Programación Operativa'!O156,"Terminada con retraso","Terminada"))</f>
        <v/>
      </c>
    </row>
    <row r="157" spans="1:16" s="8" customFormat="1" x14ac:dyDescent="0.25">
      <c r="A157" s="69" t="str">
        <f>'2. Programación Operativa'!A157</f>
        <v/>
      </c>
      <c r="B157" s="76"/>
      <c r="C157" s="167" t="str">
        <f>IF('2. Programación Operativa'!F157="","",'2. Programación Operativa'!F157)</f>
        <v/>
      </c>
      <c r="D157" s="167" t="str">
        <f>IF('2. Programación Operativa'!I157="","",'2. Programación Operativa'!I157)</f>
        <v/>
      </c>
      <c r="E157" s="167" t="str">
        <f t="shared" si="37"/>
        <v/>
      </c>
      <c r="F157" s="167" t="str">
        <f t="shared" si="36"/>
        <v/>
      </c>
      <c r="G157" s="167" t="str">
        <f t="shared" si="39"/>
        <v/>
      </c>
      <c r="H157" s="167" t="str">
        <f>IF('2. Programación Operativa'!K157="","",'2. Programación Operativa'!K157)</f>
        <v/>
      </c>
      <c r="I157" s="168"/>
      <c r="J157" s="169"/>
      <c r="K157" s="170"/>
      <c r="L157" s="171" t="str">
        <f ca="1">IF(J157="","",IF(J157="En proceso","En proceso",IF(J157="Pendiente","Pendiente",IF(J157="Eliminada","Eliminada",IF(AND(J157="Terminada",K157&lt;&gt;"",K157&gt;='2. Programación Operativa'!N157,K157&lt;=TODAY()),"Terminada",IF(K157&lt;'2. Programación Operativa'!N157,"La fecha no puede ser menor a la fecha inicial declarada",IF(AND(J157="",K157=""),"Complete Estados",IF(K157&gt;TODAY(),"Fecha mal declarada","Falta Registro"))))))))</f>
        <v/>
      </c>
      <c r="M157" s="172"/>
      <c r="N157" s="173" t="str">
        <f>IF('2. Programación Operativa'!L157="","",IF(M157="","Falta Información",IF(M157&gt;=0,M157/'2. Programación Operativa'!L157,"")))</f>
        <v/>
      </c>
      <c r="O157" s="71" t="str">
        <f t="shared" si="38"/>
        <v/>
      </c>
      <c r="P157" s="21" t="str">
        <f>IF(A157="","",IF(K157&gt;'2. Programación Operativa'!O157,"Terminada con retraso","Terminada"))</f>
        <v/>
      </c>
    </row>
    <row r="158" spans="1:16" s="8" customFormat="1" ht="42.75" x14ac:dyDescent="0.25">
      <c r="A158" s="12" t="str">
        <f>'2. Programación Operativa'!A158</f>
        <v>N°</v>
      </c>
      <c r="B158" s="76"/>
      <c r="C158" s="174" t="s">
        <v>6355</v>
      </c>
      <c r="D158" s="174" t="s">
        <v>6362</v>
      </c>
      <c r="E158" s="174" t="s">
        <v>6363</v>
      </c>
      <c r="F158" s="174" t="str">
        <f t="shared" si="36"/>
        <v/>
      </c>
      <c r="G158" s="175"/>
      <c r="H158" s="176" t="s">
        <v>246</v>
      </c>
      <c r="I158" s="168"/>
      <c r="J158" s="177" t="s">
        <v>6040</v>
      </c>
      <c r="K158" s="178" t="s">
        <v>6041</v>
      </c>
      <c r="L158" s="179" t="s">
        <v>6020</v>
      </c>
      <c r="M158" s="180" t="s">
        <v>6283</v>
      </c>
      <c r="N158" s="181" t="s">
        <v>5991</v>
      </c>
      <c r="O158" s="70" t="s">
        <v>6419</v>
      </c>
      <c r="P158" s="10" t="s">
        <v>6042</v>
      </c>
    </row>
    <row r="159" spans="1:16" s="8" customFormat="1" x14ac:dyDescent="0.25">
      <c r="A159" s="69" t="str">
        <f>'2. Programación Operativa'!A159</f>
        <v/>
      </c>
      <c r="B159" s="76"/>
      <c r="C159" s="167" t="str">
        <f>IF('2. Programación Operativa'!F159="","",'2. Programación Operativa'!F159)</f>
        <v/>
      </c>
      <c r="D159" s="167" t="str">
        <f>IF('2. Programación Operativa'!I159="","",'2. Programación Operativa'!I159)</f>
        <v/>
      </c>
      <c r="E159" s="167" t="str">
        <f t="shared" ref="E159:E183" si="40">IF(C159="","",IF((COUNTIF(C:C,C159)-COUNTIFS(J:J,"Terminada",C:C,C159)-COUNTIFS(J:J,"Eliminada",C:C,C159))&gt;0,"Incompleto","Completo"))</f>
        <v/>
      </c>
      <c r="F159" s="167" t="str">
        <f t="shared" si="36"/>
        <v/>
      </c>
      <c r="G159" s="167" t="str">
        <f>IF(C159="","",IF(D159="","",IF(E159="Completo",+COUNTA(D159))))</f>
        <v/>
      </c>
      <c r="H159" s="167" t="str">
        <f>IF('2. Programación Operativa'!K159="","",'2. Programación Operativa'!K159)</f>
        <v/>
      </c>
      <c r="I159" s="168"/>
      <c r="J159" s="169"/>
      <c r="K159" s="170"/>
      <c r="L159" s="171"/>
      <c r="M159" s="172"/>
      <c r="N159" s="173" t="str">
        <f>IF('2. Programación Operativa'!L159="","",IF(M159="","Falta Información",IF(M159&gt;=0,M159/'2. Programación Operativa'!L159,"")))</f>
        <v/>
      </c>
      <c r="O159" s="71" t="str">
        <f t="shared" si="38"/>
        <v/>
      </c>
      <c r="P159" s="21" t="str">
        <f>IF(A159="","",IF(K159&gt;'2. Programación Operativa'!O159,"Terminada con retraso","Terminada"))</f>
        <v/>
      </c>
    </row>
    <row r="160" spans="1:16" s="8" customFormat="1" x14ac:dyDescent="0.25">
      <c r="A160" s="69" t="str">
        <f>'2. Programación Operativa'!A160</f>
        <v/>
      </c>
      <c r="B160" s="76"/>
      <c r="C160" s="167" t="str">
        <f>IF('2. Programación Operativa'!F160="","",'2. Programación Operativa'!F160)</f>
        <v/>
      </c>
      <c r="D160" s="167" t="str">
        <f>IF('2. Programación Operativa'!I160="","",'2. Programación Operativa'!I160)</f>
        <v/>
      </c>
      <c r="E160" s="167" t="str">
        <f t="shared" si="40"/>
        <v/>
      </c>
      <c r="F160" s="167" t="str">
        <f t="shared" si="36"/>
        <v/>
      </c>
      <c r="G160" s="167" t="str">
        <f>IF(C160="","",IF(D160="","",IF(E160="Completo",IF(F160="",COUNTA(F160),IF(D160=D159,G159,G159+1)))))</f>
        <v/>
      </c>
      <c r="H160" s="167" t="str">
        <f>IF('2. Programación Operativa'!K160="","",'2. Programación Operativa'!K160)</f>
        <v/>
      </c>
      <c r="I160" s="168"/>
      <c r="J160" s="169"/>
      <c r="K160" s="170"/>
      <c r="L160" s="171"/>
      <c r="M160" s="172"/>
      <c r="N160" s="173" t="str">
        <f>IF('2. Programación Operativa'!L160="","",IF(M160="","Falta Información",IF(M160&gt;=0,M160/'2. Programación Operativa'!L160,"")))</f>
        <v/>
      </c>
      <c r="O160" s="71" t="str">
        <f t="shared" si="38"/>
        <v/>
      </c>
      <c r="P160" s="21" t="str">
        <f>IF(A160="","",IF(K160&gt;'2. Programación Operativa'!O160,"Terminada con retraso","Terminada"))</f>
        <v/>
      </c>
    </row>
    <row r="161" spans="1:16" s="8" customFormat="1" x14ac:dyDescent="0.25">
      <c r="A161" s="69" t="str">
        <f>'2. Programación Operativa'!A161</f>
        <v/>
      </c>
      <c r="B161" s="76"/>
      <c r="C161" s="167" t="str">
        <f>IF('2. Programación Operativa'!F161="","",'2. Programación Operativa'!F161)</f>
        <v/>
      </c>
      <c r="D161" s="167" t="str">
        <f>IF('2. Programación Operativa'!I161="","",'2. Programación Operativa'!I161)</f>
        <v/>
      </c>
      <c r="E161" s="167" t="str">
        <f t="shared" si="40"/>
        <v/>
      </c>
      <c r="F161" s="167" t="str">
        <f t="shared" si="36"/>
        <v/>
      </c>
      <c r="G161" s="167" t="str">
        <f t="shared" ref="G161:G183" si="41">IF(C161="","",IF(D161="","",IF(E161="Completo",IF(F161="",COUNTA(F161),IF(D161=D160,G160,G160+1)))))</f>
        <v/>
      </c>
      <c r="H161" s="167" t="str">
        <f>IF('2. Programación Operativa'!K161="","",'2. Programación Operativa'!K161)</f>
        <v/>
      </c>
      <c r="I161" s="168"/>
      <c r="J161" s="169"/>
      <c r="K161" s="170"/>
      <c r="L161" s="171"/>
      <c r="M161" s="172"/>
      <c r="N161" s="173" t="str">
        <f>IF('2. Programación Operativa'!L161="","",IF(M161="","Falta Información",IF(M161&gt;=0,M161/'2. Programación Operativa'!L161,"")))</f>
        <v/>
      </c>
      <c r="O161" s="71" t="str">
        <f t="shared" si="38"/>
        <v/>
      </c>
      <c r="P161" s="21" t="str">
        <f>IF(A161="","",IF(K161&gt;'2. Programación Operativa'!O161,"Terminada con retraso","Terminada"))</f>
        <v/>
      </c>
    </row>
    <row r="162" spans="1:16" s="8" customFormat="1" x14ac:dyDescent="0.25">
      <c r="A162" s="69" t="str">
        <f>'2. Programación Operativa'!A162</f>
        <v/>
      </c>
      <c r="B162" s="76"/>
      <c r="C162" s="167" t="str">
        <f>IF('2. Programación Operativa'!F162="","",'2. Programación Operativa'!F162)</f>
        <v/>
      </c>
      <c r="D162" s="167" t="str">
        <f>IF('2. Programación Operativa'!I162="","",'2. Programación Operativa'!I162)</f>
        <v/>
      </c>
      <c r="E162" s="167" t="str">
        <f t="shared" si="40"/>
        <v/>
      </c>
      <c r="F162" s="167" t="str">
        <f t="shared" si="36"/>
        <v/>
      </c>
      <c r="G162" s="167" t="str">
        <f t="shared" si="41"/>
        <v/>
      </c>
      <c r="H162" s="167" t="str">
        <f>IF('2. Programación Operativa'!K162="","",'2. Programación Operativa'!K162)</f>
        <v/>
      </c>
      <c r="I162" s="168"/>
      <c r="J162" s="169"/>
      <c r="K162" s="170"/>
      <c r="L162" s="171"/>
      <c r="M162" s="172"/>
      <c r="N162" s="173" t="str">
        <f>IF('2. Programación Operativa'!L162="","",IF(M162="","Falta Información",IF(M162&gt;=0,M162/'2. Programación Operativa'!L162,"")))</f>
        <v/>
      </c>
      <c r="O162" s="71" t="str">
        <f t="shared" si="38"/>
        <v/>
      </c>
      <c r="P162" s="21" t="str">
        <f>IF(A162="","",IF(K162&gt;'2. Programación Operativa'!O162,"Terminada con retraso","Terminada"))</f>
        <v/>
      </c>
    </row>
    <row r="163" spans="1:16" s="8" customFormat="1" x14ac:dyDescent="0.25">
      <c r="A163" s="69" t="str">
        <f>'2. Programación Operativa'!A163</f>
        <v/>
      </c>
      <c r="B163" s="76"/>
      <c r="C163" s="167" t="str">
        <f>IF('2. Programación Operativa'!F163="","",'2. Programación Operativa'!F163)</f>
        <v/>
      </c>
      <c r="D163" s="167" t="str">
        <f>IF('2. Programación Operativa'!I163="","",'2. Programación Operativa'!I163)</f>
        <v/>
      </c>
      <c r="E163" s="167" t="str">
        <f t="shared" si="40"/>
        <v/>
      </c>
      <c r="F163" s="167" t="str">
        <f t="shared" si="36"/>
        <v/>
      </c>
      <c r="G163" s="167" t="str">
        <f t="shared" si="41"/>
        <v/>
      </c>
      <c r="H163" s="167" t="str">
        <f>IF('2. Programación Operativa'!K163="","",'2. Programación Operativa'!K163)</f>
        <v/>
      </c>
      <c r="I163" s="168"/>
      <c r="J163" s="169"/>
      <c r="K163" s="170"/>
      <c r="L163" s="171"/>
      <c r="M163" s="172"/>
      <c r="N163" s="173" t="str">
        <f>IF('2. Programación Operativa'!L163="","",IF(M163="","Falta Información",IF(M163&gt;=0,M163/'2. Programación Operativa'!L163,"")))</f>
        <v/>
      </c>
      <c r="O163" s="71" t="str">
        <f t="shared" si="38"/>
        <v/>
      </c>
      <c r="P163" s="21" t="str">
        <f>IF(A163="","",IF(K163&gt;'2. Programación Operativa'!O163,"Terminada con retraso","Terminada"))</f>
        <v/>
      </c>
    </row>
    <row r="164" spans="1:16" s="8" customFormat="1" x14ac:dyDescent="0.25">
      <c r="A164" s="69" t="str">
        <f>'2. Programación Operativa'!A164</f>
        <v/>
      </c>
      <c r="B164" s="76"/>
      <c r="C164" s="167" t="str">
        <f>IF('2. Programación Operativa'!F164="","",'2. Programación Operativa'!F164)</f>
        <v/>
      </c>
      <c r="D164" s="167" t="str">
        <f>IF('2. Programación Operativa'!I164="","",'2. Programación Operativa'!I164)</f>
        <v/>
      </c>
      <c r="E164" s="167" t="str">
        <f t="shared" si="40"/>
        <v/>
      </c>
      <c r="F164" s="167" t="str">
        <f t="shared" si="36"/>
        <v/>
      </c>
      <c r="G164" s="167" t="str">
        <f t="shared" si="41"/>
        <v/>
      </c>
      <c r="H164" s="167" t="str">
        <f>IF('2. Programación Operativa'!K164="","",'2. Programación Operativa'!K164)</f>
        <v/>
      </c>
      <c r="I164" s="168"/>
      <c r="J164" s="169"/>
      <c r="K164" s="170"/>
      <c r="L164" s="171"/>
      <c r="M164" s="172"/>
      <c r="N164" s="173" t="str">
        <f>IF('2. Programación Operativa'!L164="","",IF(M164="","Falta Información",IF(M164&gt;=0,M164/'2. Programación Operativa'!L164,"")))</f>
        <v/>
      </c>
      <c r="O164" s="71" t="str">
        <f t="shared" si="38"/>
        <v/>
      </c>
      <c r="P164" s="21" t="str">
        <f>IF(A164="","",IF(K164&gt;'2. Programación Operativa'!O164,"Terminada con retraso","Terminada"))</f>
        <v/>
      </c>
    </row>
    <row r="165" spans="1:16" s="8" customFormat="1" x14ac:dyDescent="0.25">
      <c r="A165" s="69" t="str">
        <f>'2. Programación Operativa'!A165</f>
        <v/>
      </c>
      <c r="B165" s="76"/>
      <c r="C165" s="167" t="str">
        <f>IF('2. Programación Operativa'!F165="","",'2. Programación Operativa'!F165)</f>
        <v/>
      </c>
      <c r="D165" s="167" t="str">
        <f>IF('2. Programación Operativa'!I165="","",'2. Programación Operativa'!I165)</f>
        <v/>
      </c>
      <c r="E165" s="167" t="str">
        <f t="shared" si="40"/>
        <v/>
      </c>
      <c r="F165" s="167" t="str">
        <f t="shared" si="36"/>
        <v/>
      </c>
      <c r="G165" s="167" t="str">
        <f t="shared" si="41"/>
        <v/>
      </c>
      <c r="H165" s="167" t="str">
        <f>IF('2. Programación Operativa'!K165="","",'2. Programación Operativa'!K165)</f>
        <v/>
      </c>
      <c r="I165" s="168"/>
      <c r="J165" s="169"/>
      <c r="K165" s="170"/>
      <c r="L165" s="171"/>
      <c r="M165" s="172"/>
      <c r="N165" s="173" t="str">
        <f>IF('2. Programación Operativa'!L165="","",IF(M165="","Falta Información",IF(M165&gt;=0,M165/'2. Programación Operativa'!L165,"")))</f>
        <v/>
      </c>
      <c r="O165" s="71" t="str">
        <f t="shared" si="38"/>
        <v/>
      </c>
      <c r="P165" s="21" t="str">
        <f>IF(A165="","",IF(K165&gt;'2. Programación Operativa'!O165,"Terminada con retraso","Terminada"))</f>
        <v/>
      </c>
    </row>
    <row r="166" spans="1:16" s="8" customFormat="1" x14ac:dyDescent="0.25">
      <c r="A166" s="69" t="str">
        <f>'2. Programación Operativa'!A166</f>
        <v/>
      </c>
      <c r="B166" s="76"/>
      <c r="C166" s="167" t="str">
        <f>IF('2. Programación Operativa'!F166="","",'2. Programación Operativa'!F166)</f>
        <v/>
      </c>
      <c r="D166" s="167" t="str">
        <f>IF('2. Programación Operativa'!I166="","",'2. Programación Operativa'!I166)</f>
        <v/>
      </c>
      <c r="E166" s="167" t="str">
        <f t="shared" si="40"/>
        <v/>
      </c>
      <c r="F166" s="167" t="str">
        <f t="shared" si="36"/>
        <v/>
      </c>
      <c r="G166" s="167" t="str">
        <f t="shared" si="41"/>
        <v/>
      </c>
      <c r="H166" s="167" t="str">
        <f>IF('2. Programación Operativa'!K166="","",'2. Programación Operativa'!K166)</f>
        <v/>
      </c>
      <c r="I166" s="168"/>
      <c r="J166" s="169"/>
      <c r="K166" s="170"/>
      <c r="L166" s="171"/>
      <c r="M166" s="172"/>
      <c r="N166" s="173" t="str">
        <f>IF('2. Programación Operativa'!L166="","",IF(M166="","Falta Información",IF(M166&gt;=0,M166/'2. Programación Operativa'!L166,"")))</f>
        <v/>
      </c>
      <c r="O166" s="71" t="str">
        <f t="shared" si="38"/>
        <v/>
      </c>
      <c r="P166" s="21" t="str">
        <f>IF(A166="","",IF(K166&gt;'2. Programación Operativa'!O166,"Terminada con retraso","Terminada"))</f>
        <v/>
      </c>
    </row>
    <row r="167" spans="1:16" s="8" customFormat="1" x14ac:dyDescent="0.25">
      <c r="A167" s="69" t="str">
        <f>'2. Programación Operativa'!A167</f>
        <v/>
      </c>
      <c r="B167" s="76"/>
      <c r="C167" s="167" t="str">
        <f>IF('2. Programación Operativa'!F167="","",'2. Programación Operativa'!F167)</f>
        <v/>
      </c>
      <c r="D167" s="167" t="str">
        <f>IF('2. Programación Operativa'!I167="","",'2. Programación Operativa'!I167)</f>
        <v/>
      </c>
      <c r="E167" s="167" t="str">
        <f t="shared" si="40"/>
        <v/>
      </c>
      <c r="F167" s="167" t="str">
        <f t="shared" si="36"/>
        <v/>
      </c>
      <c r="G167" s="167" t="str">
        <f t="shared" si="41"/>
        <v/>
      </c>
      <c r="H167" s="167" t="str">
        <f>IF('2. Programación Operativa'!K167="","",'2. Programación Operativa'!K167)</f>
        <v/>
      </c>
      <c r="I167" s="168"/>
      <c r="J167" s="169"/>
      <c r="K167" s="170"/>
      <c r="L167" s="171" t="str">
        <f ca="1">IF(J167="","",IF(J167="En proceso","En proceso",IF(J167="Pendiente","Pendiente",IF(J167="Eliminada","Eliminada",IF(AND(J167="Terminada",K167&lt;&gt;"",K167&gt;='2. Programación Operativa'!N167,K167&lt;=TODAY()),"Terminada",IF(K167&lt;'2. Programación Operativa'!N167,"La fecha no puede ser menor a la fecha inicial declarada",IF(AND(J167="",K167=""),"Complete Estados",IF(K167&gt;TODAY(),"Fecha mal declarada","Falta Registro"))))))))</f>
        <v/>
      </c>
      <c r="M167" s="172"/>
      <c r="N167" s="173" t="str">
        <f>IF('2. Programación Operativa'!L167="","",IF(M167="","Falta Información",IF(M167&gt;=0,M167/'2. Programación Operativa'!L167,"")))</f>
        <v/>
      </c>
      <c r="O167" s="71" t="str">
        <f t="shared" si="38"/>
        <v/>
      </c>
      <c r="P167" s="21" t="str">
        <f>IF(A167="","",IF(K167&gt;'2. Programación Operativa'!O167,"Terminada con retraso","Terminada"))</f>
        <v/>
      </c>
    </row>
    <row r="168" spans="1:16" s="8" customFormat="1" x14ac:dyDescent="0.25">
      <c r="A168" s="69" t="str">
        <f>'2. Programación Operativa'!A168</f>
        <v/>
      </c>
      <c r="B168" s="76"/>
      <c r="C168" s="167" t="str">
        <f>IF('2. Programación Operativa'!F168="","",'2. Programación Operativa'!F168)</f>
        <v/>
      </c>
      <c r="D168" s="167" t="str">
        <f>IF('2. Programación Operativa'!I168="","",'2. Programación Operativa'!I168)</f>
        <v/>
      </c>
      <c r="E168" s="167" t="str">
        <f t="shared" si="40"/>
        <v/>
      </c>
      <c r="F168" s="167" t="str">
        <f t="shared" si="36"/>
        <v/>
      </c>
      <c r="G168" s="167" t="str">
        <f t="shared" si="41"/>
        <v/>
      </c>
      <c r="H168" s="167" t="str">
        <f>IF('2. Programación Operativa'!K168="","",'2. Programación Operativa'!K168)</f>
        <v/>
      </c>
      <c r="I168" s="168"/>
      <c r="J168" s="169"/>
      <c r="K168" s="170"/>
      <c r="L168" s="171" t="str">
        <f ca="1">IF(J168="","",IF(J168="En proceso","En proceso",IF(J168="Pendiente","Pendiente",IF(J168="Eliminada","Eliminada",IF(AND(J168="Terminada",K168&lt;&gt;"",K168&gt;='2. Programación Operativa'!N168,K168&lt;=TODAY()),"Terminada",IF(K168&lt;'2. Programación Operativa'!N168,"La fecha no puede ser menor a la fecha inicial declarada",IF(AND(J168="",K168=""),"Complete Estados",IF(K168&gt;TODAY(),"Fecha mal declarada","Falta Registro"))))))))</f>
        <v/>
      </c>
      <c r="M168" s="172"/>
      <c r="N168" s="173" t="str">
        <f>IF('2. Programación Operativa'!L168="","",IF(M168="","Falta Información",IF(M168&gt;=0,M168/'2. Programación Operativa'!L168,"")))</f>
        <v/>
      </c>
      <c r="O168" s="71" t="str">
        <f t="shared" si="38"/>
        <v/>
      </c>
      <c r="P168" s="21" t="str">
        <f>IF(A168="","",IF(K168&gt;'2. Programación Operativa'!O168,"Terminada con retraso","Terminada"))</f>
        <v/>
      </c>
    </row>
    <row r="169" spans="1:16" s="8" customFormat="1" x14ac:dyDescent="0.25">
      <c r="A169" s="69" t="str">
        <f>'2. Programación Operativa'!A169</f>
        <v/>
      </c>
      <c r="B169" s="76"/>
      <c r="C169" s="167" t="str">
        <f>IF('2. Programación Operativa'!F169="","",'2. Programación Operativa'!F169)</f>
        <v/>
      </c>
      <c r="D169" s="167" t="str">
        <f>IF('2. Programación Operativa'!I169="","",'2. Programación Operativa'!I169)</f>
        <v/>
      </c>
      <c r="E169" s="167" t="str">
        <f t="shared" si="40"/>
        <v/>
      </c>
      <c r="F169" s="167" t="str">
        <f t="shared" si="36"/>
        <v/>
      </c>
      <c r="G169" s="167" t="str">
        <f t="shared" si="41"/>
        <v/>
      </c>
      <c r="H169" s="167" t="str">
        <f>IF('2. Programación Operativa'!K169="","",'2. Programación Operativa'!K169)</f>
        <v/>
      </c>
      <c r="I169" s="168"/>
      <c r="J169" s="169"/>
      <c r="K169" s="170"/>
      <c r="L169" s="171" t="str">
        <f ca="1">IF(J169="","",IF(J169="En proceso","En proceso",IF(J169="Pendiente","Pendiente",IF(J169="Eliminada","Eliminada",IF(AND(J169="Terminada",K169&lt;&gt;"",K169&gt;='2. Programación Operativa'!N169,K169&lt;=TODAY()),"Terminada",IF(K169&lt;'2. Programación Operativa'!N169,"La fecha no puede ser menor a la fecha inicial declarada",IF(AND(J169="",K169=""),"Complete Estados",IF(K169&gt;TODAY(),"Fecha mal declarada","Falta Registro"))))))))</f>
        <v/>
      </c>
      <c r="M169" s="172"/>
      <c r="N169" s="173" t="str">
        <f>IF('2. Programación Operativa'!L169="","",IF(M169="","Falta Información",IF(M169&gt;=0,M169/'2. Programación Operativa'!L169,"")))</f>
        <v/>
      </c>
      <c r="O169" s="71" t="str">
        <f t="shared" si="38"/>
        <v/>
      </c>
      <c r="P169" s="21" t="str">
        <f>IF(A169="","",IF(K169&gt;'2. Programación Operativa'!O169,"Terminada con retraso","Terminada"))</f>
        <v/>
      </c>
    </row>
    <row r="170" spans="1:16" s="8" customFormat="1" x14ac:dyDescent="0.25">
      <c r="A170" s="69" t="str">
        <f>'2. Programación Operativa'!A170</f>
        <v/>
      </c>
      <c r="B170" s="76"/>
      <c r="C170" s="167" t="str">
        <f>IF('2. Programación Operativa'!F170="","",'2. Programación Operativa'!F170)</f>
        <v/>
      </c>
      <c r="D170" s="167" t="str">
        <f>IF('2. Programación Operativa'!I170="","",'2. Programación Operativa'!I170)</f>
        <v/>
      </c>
      <c r="E170" s="167" t="str">
        <f t="shared" si="40"/>
        <v/>
      </c>
      <c r="F170" s="167" t="str">
        <f t="shared" si="36"/>
        <v/>
      </c>
      <c r="G170" s="167" t="str">
        <f t="shared" si="41"/>
        <v/>
      </c>
      <c r="H170" s="167" t="str">
        <f>IF('2. Programación Operativa'!K170="","",'2. Programación Operativa'!K170)</f>
        <v/>
      </c>
      <c r="I170" s="168"/>
      <c r="J170" s="169"/>
      <c r="K170" s="170"/>
      <c r="L170" s="171" t="str">
        <f ca="1">IF(J170="","",IF(J170="En proceso","En proceso",IF(J170="Pendiente","Pendiente",IF(J170="Eliminada","Eliminada",IF(AND(J170="Terminada",K170&lt;&gt;"",K170&gt;='2. Programación Operativa'!N170,K170&lt;=TODAY()),"Terminada",IF(K170&lt;'2. Programación Operativa'!N170,"La fecha no puede ser menor a la fecha inicial declarada",IF(AND(J170="",K170=""),"Complete Estados",IF(K170&gt;TODAY(),"Fecha mal declarada","Falta Registro"))))))))</f>
        <v/>
      </c>
      <c r="M170" s="172"/>
      <c r="N170" s="173" t="str">
        <f>IF('2. Programación Operativa'!L170="","",IF(M170="","Falta Información",IF(M170&gt;=0,M170/'2. Programación Operativa'!L170,"")))</f>
        <v/>
      </c>
      <c r="O170" s="71" t="str">
        <f t="shared" si="38"/>
        <v/>
      </c>
      <c r="P170" s="21" t="str">
        <f>IF(A170="","",IF(K170&gt;'2. Programación Operativa'!O170,"Terminada con retraso","Terminada"))</f>
        <v/>
      </c>
    </row>
    <row r="171" spans="1:16" s="8" customFormat="1" x14ac:dyDescent="0.25">
      <c r="A171" s="69" t="str">
        <f>'2. Programación Operativa'!A171</f>
        <v/>
      </c>
      <c r="B171" s="76"/>
      <c r="C171" s="167" t="str">
        <f>IF('2. Programación Operativa'!F171="","",'2. Programación Operativa'!F171)</f>
        <v/>
      </c>
      <c r="D171" s="167" t="str">
        <f>IF('2. Programación Operativa'!I171="","",'2. Programación Operativa'!I171)</f>
        <v/>
      </c>
      <c r="E171" s="167" t="str">
        <f t="shared" si="40"/>
        <v/>
      </c>
      <c r="F171" s="167" t="str">
        <f t="shared" si="36"/>
        <v/>
      </c>
      <c r="G171" s="167" t="str">
        <f t="shared" si="41"/>
        <v/>
      </c>
      <c r="H171" s="167" t="str">
        <f>IF('2. Programación Operativa'!K171="","",'2. Programación Operativa'!K171)</f>
        <v/>
      </c>
      <c r="I171" s="168"/>
      <c r="J171" s="169"/>
      <c r="K171" s="170"/>
      <c r="L171" s="171" t="str">
        <f ca="1">IF(J171="","",IF(J171="En proceso","En proceso",IF(J171="Pendiente","Pendiente",IF(J171="Eliminada","Eliminada",IF(AND(J171="Terminada",K171&lt;&gt;"",K171&gt;='2. Programación Operativa'!N171,K171&lt;=TODAY()),"Terminada",IF(K171&lt;'2. Programación Operativa'!N171,"La fecha no puede ser menor a la fecha inicial declarada",IF(AND(J171="",K171=""),"Complete Estados",IF(K171&gt;TODAY(),"Fecha mal declarada","Falta Registro"))))))))</f>
        <v/>
      </c>
      <c r="M171" s="172"/>
      <c r="N171" s="173" t="str">
        <f>IF('2. Programación Operativa'!L171="","",IF(M171="","Falta Información",IF(M171&gt;=0,M171/'2. Programación Operativa'!L171,"")))</f>
        <v/>
      </c>
      <c r="O171" s="71" t="str">
        <f t="shared" si="38"/>
        <v/>
      </c>
      <c r="P171" s="21" t="str">
        <f>IF(A171="","",IF(K171&gt;'2. Programación Operativa'!O171,"Terminada con retraso","Terminada"))</f>
        <v/>
      </c>
    </row>
    <row r="172" spans="1:16" s="8" customFormat="1" x14ac:dyDescent="0.25">
      <c r="A172" s="69" t="str">
        <f>'2. Programación Operativa'!A172</f>
        <v/>
      </c>
      <c r="B172" s="76"/>
      <c r="C172" s="167" t="str">
        <f>IF('2. Programación Operativa'!F172="","",'2. Programación Operativa'!F172)</f>
        <v/>
      </c>
      <c r="D172" s="167" t="str">
        <f>IF('2. Programación Operativa'!I172="","",'2. Programación Operativa'!I172)</f>
        <v/>
      </c>
      <c r="E172" s="167" t="str">
        <f t="shared" si="40"/>
        <v/>
      </c>
      <c r="F172" s="167" t="str">
        <f t="shared" si="36"/>
        <v/>
      </c>
      <c r="G172" s="167" t="str">
        <f t="shared" si="41"/>
        <v/>
      </c>
      <c r="H172" s="167" t="str">
        <f>IF('2. Programación Operativa'!K172="","",'2. Programación Operativa'!K172)</f>
        <v/>
      </c>
      <c r="I172" s="168"/>
      <c r="J172" s="169"/>
      <c r="K172" s="170"/>
      <c r="L172" s="171" t="str">
        <f ca="1">IF(J172="","",IF(J172="En proceso","En proceso",IF(J172="Pendiente","Pendiente",IF(J172="Eliminada","Eliminada",IF(AND(J172="Terminada",K172&lt;&gt;"",K172&gt;='2. Programación Operativa'!N172,K172&lt;=TODAY()),"Terminada",IF(K172&lt;'2. Programación Operativa'!N172,"La fecha no puede ser menor a la fecha inicial declarada",IF(AND(J172="",K172=""),"Complete Estados",IF(K172&gt;TODAY(),"Fecha mal declarada","Falta Registro"))))))))</f>
        <v/>
      </c>
      <c r="M172" s="172"/>
      <c r="N172" s="173" t="str">
        <f>IF('2. Programación Operativa'!L172="","",IF(M172="","Falta Información",IF(M172&gt;=0,M172/'2. Programación Operativa'!L172,"")))</f>
        <v/>
      </c>
      <c r="O172" s="71" t="str">
        <f t="shared" si="38"/>
        <v/>
      </c>
      <c r="P172" s="21" t="str">
        <f>IF(A172="","",IF(K172&gt;'2. Programación Operativa'!O172,"Terminada con retraso","Terminada"))</f>
        <v/>
      </c>
    </row>
    <row r="173" spans="1:16" s="8" customFormat="1" x14ac:dyDescent="0.25">
      <c r="A173" s="69" t="str">
        <f>'2. Programación Operativa'!A173</f>
        <v/>
      </c>
      <c r="B173" s="76"/>
      <c r="C173" s="167" t="str">
        <f>IF('2. Programación Operativa'!F173="","",'2. Programación Operativa'!F173)</f>
        <v/>
      </c>
      <c r="D173" s="167" t="str">
        <f>IF('2. Programación Operativa'!I173="","",'2. Programación Operativa'!I173)</f>
        <v/>
      </c>
      <c r="E173" s="167" t="str">
        <f t="shared" si="40"/>
        <v/>
      </c>
      <c r="F173" s="167" t="str">
        <f t="shared" si="36"/>
        <v/>
      </c>
      <c r="G173" s="167" t="str">
        <f t="shared" si="41"/>
        <v/>
      </c>
      <c r="H173" s="167" t="str">
        <f>IF('2. Programación Operativa'!K173="","",'2. Programación Operativa'!K173)</f>
        <v/>
      </c>
      <c r="I173" s="168"/>
      <c r="J173" s="169"/>
      <c r="K173" s="170"/>
      <c r="L173" s="171" t="str">
        <f ca="1">IF(J173="","",IF(J173="En proceso","En proceso",IF(J173="Pendiente","Pendiente",IF(J173="Eliminada","Eliminada",IF(AND(J173="Terminada",K173&lt;&gt;"",K173&gt;='2. Programación Operativa'!N173,K173&lt;=TODAY()),"Terminada",IF(K173&lt;'2. Programación Operativa'!N173,"La fecha no puede ser menor a la fecha inicial declarada",IF(AND(J173="",K173=""),"Complete Estados",IF(K173&gt;TODAY(),"Fecha mal declarada","Falta Registro"))))))))</f>
        <v/>
      </c>
      <c r="M173" s="172"/>
      <c r="N173" s="173" t="str">
        <f>IF('2. Programación Operativa'!L173="","",IF(M173="","Falta Información",IF(M173&gt;=0,M173/'2. Programación Operativa'!L173,"")))</f>
        <v/>
      </c>
      <c r="O173" s="71" t="str">
        <f t="shared" si="38"/>
        <v/>
      </c>
      <c r="P173" s="21" t="str">
        <f>IF(A173="","",IF(K173&gt;'2. Programación Operativa'!O173,"Terminada con retraso","Terminada"))</f>
        <v/>
      </c>
    </row>
    <row r="174" spans="1:16" s="8" customFormat="1" x14ac:dyDescent="0.25">
      <c r="A174" s="69" t="str">
        <f>'2. Programación Operativa'!A174</f>
        <v/>
      </c>
      <c r="B174" s="76"/>
      <c r="C174" s="167" t="str">
        <f>IF('2. Programación Operativa'!F174="","",'2. Programación Operativa'!F174)</f>
        <v/>
      </c>
      <c r="D174" s="167" t="str">
        <f>IF('2. Programación Operativa'!I174="","",'2. Programación Operativa'!I174)</f>
        <v/>
      </c>
      <c r="E174" s="167" t="str">
        <f t="shared" si="40"/>
        <v/>
      </c>
      <c r="F174" s="167" t="str">
        <f t="shared" si="36"/>
        <v/>
      </c>
      <c r="G174" s="167" t="str">
        <f t="shared" si="41"/>
        <v/>
      </c>
      <c r="H174" s="167" t="str">
        <f>IF('2. Programación Operativa'!K174="","",'2. Programación Operativa'!K174)</f>
        <v/>
      </c>
      <c r="I174" s="168"/>
      <c r="J174" s="169"/>
      <c r="K174" s="170"/>
      <c r="L174" s="171" t="str">
        <f ca="1">IF(J174="","",IF(J174="En proceso","En proceso",IF(J174="Pendiente","Pendiente",IF(J174="Eliminada","Eliminada",IF(AND(J174="Terminada",K174&lt;&gt;"",K174&gt;='2. Programación Operativa'!N174,K174&lt;=TODAY()),"Terminada",IF(K174&lt;'2. Programación Operativa'!N174,"La fecha no puede ser menor a la fecha inicial declarada",IF(AND(J174="",K174=""),"Complete Estados",IF(K174&gt;TODAY(),"Fecha mal declarada","Falta Registro"))))))))</f>
        <v/>
      </c>
      <c r="M174" s="172"/>
      <c r="N174" s="173" t="str">
        <f>IF('2. Programación Operativa'!L174="","",IF(M174="","Falta Información",IF(M174&gt;=0,M174/'2. Programación Operativa'!L174,"")))</f>
        <v/>
      </c>
      <c r="O174" s="71" t="str">
        <f t="shared" si="38"/>
        <v/>
      </c>
      <c r="P174" s="21" t="str">
        <f>IF(A174="","",IF(K174&gt;'2. Programación Operativa'!O174,"Terminada con retraso","Terminada"))</f>
        <v/>
      </c>
    </row>
    <row r="175" spans="1:16" s="8" customFormat="1" x14ac:dyDescent="0.25">
      <c r="A175" s="69" t="str">
        <f>'2. Programación Operativa'!A175</f>
        <v/>
      </c>
      <c r="B175" s="76"/>
      <c r="C175" s="167" t="str">
        <f>IF('2. Programación Operativa'!F175="","",'2. Programación Operativa'!F175)</f>
        <v/>
      </c>
      <c r="D175" s="167" t="str">
        <f>IF('2. Programación Operativa'!I175="","",'2. Programación Operativa'!I175)</f>
        <v/>
      </c>
      <c r="E175" s="167" t="str">
        <f t="shared" si="40"/>
        <v/>
      </c>
      <c r="F175" s="167" t="str">
        <f t="shared" si="36"/>
        <v/>
      </c>
      <c r="G175" s="167" t="str">
        <f t="shared" si="41"/>
        <v/>
      </c>
      <c r="H175" s="167" t="str">
        <f>IF('2. Programación Operativa'!K175="","",'2. Programación Operativa'!K175)</f>
        <v/>
      </c>
      <c r="I175" s="168"/>
      <c r="J175" s="169"/>
      <c r="K175" s="170"/>
      <c r="L175" s="171" t="str">
        <f ca="1">IF(J175="","",IF(J175="En proceso","En proceso",IF(J175="Pendiente","Pendiente",IF(J175="Eliminada","Eliminada",IF(AND(J175="Terminada",K175&lt;&gt;"",K175&gt;='2. Programación Operativa'!N175,K175&lt;=TODAY()),"Terminada",IF(K175&lt;'2. Programación Operativa'!N175,"La fecha no puede ser menor a la fecha inicial declarada",IF(AND(J175="",K175=""),"Complete Estados",IF(K175&gt;TODAY(),"Fecha mal declarada","Falta Registro"))))))))</f>
        <v/>
      </c>
      <c r="M175" s="172"/>
      <c r="N175" s="173" t="str">
        <f>IF('2. Programación Operativa'!L175="","",IF(M175="","Falta Información",IF(M175&gt;=0,M175/'2. Programación Operativa'!L175,"")))</f>
        <v/>
      </c>
      <c r="O175" s="71" t="str">
        <f t="shared" si="38"/>
        <v/>
      </c>
      <c r="P175" s="21" t="str">
        <f>IF(A175="","",IF(K175&gt;'2. Programación Operativa'!O175,"Terminada con retraso","Terminada"))</f>
        <v/>
      </c>
    </row>
    <row r="176" spans="1:16" s="8" customFormat="1" x14ac:dyDescent="0.25">
      <c r="A176" s="69" t="str">
        <f>'2. Programación Operativa'!A176</f>
        <v/>
      </c>
      <c r="B176" s="76"/>
      <c r="C176" s="167" t="str">
        <f>IF('2. Programación Operativa'!F176="","",'2. Programación Operativa'!F176)</f>
        <v/>
      </c>
      <c r="D176" s="167" t="str">
        <f>IF('2. Programación Operativa'!I176="","",'2. Programación Operativa'!I176)</f>
        <v/>
      </c>
      <c r="E176" s="167" t="str">
        <f t="shared" si="40"/>
        <v/>
      </c>
      <c r="F176" s="167" t="str">
        <f t="shared" si="36"/>
        <v/>
      </c>
      <c r="G176" s="167" t="str">
        <f t="shared" si="41"/>
        <v/>
      </c>
      <c r="H176" s="167" t="str">
        <f>IF('2. Programación Operativa'!K176="","",'2. Programación Operativa'!K176)</f>
        <v/>
      </c>
      <c r="I176" s="168"/>
      <c r="J176" s="169"/>
      <c r="K176" s="170"/>
      <c r="L176" s="171" t="str">
        <f ca="1">IF(J176="","",IF(J176="En proceso","En proceso",IF(J176="Pendiente","Pendiente",IF(J176="Eliminada","Eliminada",IF(AND(J176="Terminada",K176&lt;&gt;"",K176&gt;='2. Programación Operativa'!N176,K176&lt;=TODAY()),"Terminada",IF(K176&lt;'2. Programación Operativa'!N176,"La fecha no puede ser menor a la fecha inicial declarada",IF(AND(J176="",K176=""),"Complete Estados",IF(K176&gt;TODAY(),"Fecha mal declarada","Falta Registro"))))))))</f>
        <v/>
      </c>
      <c r="M176" s="172"/>
      <c r="N176" s="173" t="str">
        <f>IF('2. Programación Operativa'!L176="","",IF(M176="","Falta Información",IF(M176&gt;=0,M176/'2. Programación Operativa'!L176,"")))</f>
        <v/>
      </c>
      <c r="O176" s="71" t="str">
        <f t="shared" si="38"/>
        <v/>
      </c>
      <c r="P176" s="21" t="str">
        <f>IF(A176="","",IF(K176&gt;'2. Programación Operativa'!O176,"Terminada con retraso","Terminada"))</f>
        <v/>
      </c>
    </row>
    <row r="177" spans="1:16" s="8" customFormat="1" x14ac:dyDescent="0.25">
      <c r="A177" s="69" t="str">
        <f>'2. Programación Operativa'!A177</f>
        <v/>
      </c>
      <c r="B177" s="76"/>
      <c r="C177" s="167" t="str">
        <f>IF('2. Programación Operativa'!F177="","",'2. Programación Operativa'!F177)</f>
        <v/>
      </c>
      <c r="D177" s="167" t="str">
        <f>IF('2. Programación Operativa'!I177="","",'2. Programación Operativa'!I177)</f>
        <v/>
      </c>
      <c r="E177" s="167" t="str">
        <f t="shared" si="40"/>
        <v/>
      </c>
      <c r="F177" s="167" t="str">
        <f t="shared" si="36"/>
        <v/>
      </c>
      <c r="G177" s="167" t="str">
        <f t="shared" si="41"/>
        <v/>
      </c>
      <c r="H177" s="167" t="str">
        <f>IF('2. Programación Operativa'!K177="","",'2. Programación Operativa'!K177)</f>
        <v/>
      </c>
      <c r="I177" s="168"/>
      <c r="J177" s="169"/>
      <c r="K177" s="170"/>
      <c r="L177" s="171" t="str">
        <f ca="1">IF(J177="","",IF(J177="En proceso","En proceso",IF(J177="Pendiente","Pendiente",IF(J177="Eliminada","Eliminada",IF(AND(J177="Terminada",K177&lt;&gt;"",K177&gt;='2. Programación Operativa'!N177,K177&lt;=TODAY()),"Terminada",IF(K177&lt;'2. Programación Operativa'!N177,"La fecha no puede ser menor a la fecha inicial declarada",IF(AND(J177="",K177=""),"Complete Estados",IF(K177&gt;TODAY(),"Fecha mal declarada","Falta Registro"))))))))</f>
        <v/>
      </c>
      <c r="M177" s="172"/>
      <c r="N177" s="173" t="str">
        <f>IF('2. Programación Operativa'!L177="","",IF(M177="","Falta Información",IF(M177&gt;=0,M177/'2. Programación Operativa'!L177,"")))</f>
        <v/>
      </c>
      <c r="O177" s="71" t="str">
        <f t="shared" si="38"/>
        <v/>
      </c>
      <c r="P177" s="21" t="str">
        <f>IF(A177="","",IF(K177&gt;'2. Programación Operativa'!O177,"Terminada con retraso","Terminada"))</f>
        <v/>
      </c>
    </row>
    <row r="178" spans="1:16" s="8" customFormat="1" x14ac:dyDescent="0.25">
      <c r="A178" s="69" t="str">
        <f>'2. Programación Operativa'!A178</f>
        <v/>
      </c>
      <c r="B178" s="76"/>
      <c r="C178" s="167" t="str">
        <f>IF('2. Programación Operativa'!F178="","",'2. Programación Operativa'!F178)</f>
        <v/>
      </c>
      <c r="D178" s="167" t="str">
        <f>IF('2. Programación Operativa'!I178="","",'2. Programación Operativa'!I178)</f>
        <v/>
      </c>
      <c r="E178" s="167" t="str">
        <f t="shared" si="40"/>
        <v/>
      </c>
      <c r="F178" s="167" t="str">
        <f t="shared" si="36"/>
        <v/>
      </c>
      <c r="G178" s="167" t="str">
        <f t="shared" si="41"/>
        <v/>
      </c>
      <c r="H178" s="167" t="str">
        <f>IF('2. Programación Operativa'!K178="","",'2. Programación Operativa'!K178)</f>
        <v/>
      </c>
      <c r="I178" s="168"/>
      <c r="J178" s="169"/>
      <c r="K178" s="170"/>
      <c r="L178" s="171" t="str">
        <f ca="1">IF(J178="","",IF(J178="En proceso","En proceso",IF(J178="Pendiente","Pendiente",IF(J178="Eliminada","Eliminada",IF(AND(J178="Terminada",K178&lt;&gt;"",K178&gt;='2. Programación Operativa'!N178,K178&lt;=TODAY()),"Terminada",IF(K178&lt;'2. Programación Operativa'!N178,"La fecha no puede ser menor a la fecha inicial declarada",IF(AND(J178="",K178=""),"Complete Estados",IF(K178&gt;TODAY(),"Fecha mal declarada","Falta Registro"))))))))</f>
        <v/>
      </c>
      <c r="M178" s="172"/>
      <c r="N178" s="173" t="str">
        <f>IF('2. Programación Operativa'!L178="","",IF(M178="","Falta Información",IF(M178&gt;=0,M178/'2. Programación Operativa'!L178,"")))</f>
        <v/>
      </c>
      <c r="O178" s="71" t="str">
        <f t="shared" si="38"/>
        <v/>
      </c>
      <c r="P178" s="21" t="str">
        <f>IF(A178="","",IF(K178&gt;'2. Programación Operativa'!O178,"Terminada con retraso","Terminada"))</f>
        <v/>
      </c>
    </row>
    <row r="179" spans="1:16" s="8" customFormat="1" x14ac:dyDescent="0.25">
      <c r="A179" s="69" t="str">
        <f>'2. Programación Operativa'!A179</f>
        <v/>
      </c>
      <c r="B179" s="76"/>
      <c r="C179" s="167" t="str">
        <f>IF('2. Programación Operativa'!F179="","",'2. Programación Operativa'!F179)</f>
        <v/>
      </c>
      <c r="D179" s="167" t="str">
        <f>IF('2. Programación Operativa'!I179="","",'2. Programación Operativa'!I179)</f>
        <v/>
      </c>
      <c r="E179" s="167" t="str">
        <f t="shared" si="40"/>
        <v/>
      </c>
      <c r="F179" s="167" t="str">
        <f t="shared" si="36"/>
        <v/>
      </c>
      <c r="G179" s="167" t="str">
        <f t="shared" si="41"/>
        <v/>
      </c>
      <c r="H179" s="167" t="str">
        <f>IF('2. Programación Operativa'!K179="","",'2. Programación Operativa'!K179)</f>
        <v/>
      </c>
      <c r="I179" s="168"/>
      <c r="J179" s="169"/>
      <c r="K179" s="170"/>
      <c r="L179" s="171" t="str">
        <f ca="1">IF(J179="","",IF(J179="En proceso","En proceso",IF(J179="Pendiente","Pendiente",IF(J179="Eliminada","Eliminada",IF(AND(J179="Terminada",K179&lt;&gt;"",K179&gt;='2. Programación Operativa'!N179,K179&lt;=TODAY()),"Terminada",IF(K179&lt;'2. Programación Operativa'!N179,"La fecha no puede ser menor a la fecha inicial declarada",IF(AND(J179="",K179=""),"Complete Estados",IF(K179&gt;TODAY(),"Fecha mal declarada","Falta Registro"))))))))</f>
        <v/>
      </c>
      <c r="M179" s="172"/>
      <c r="N179" s="173" t="str">
        <f>IF('2. Programación Operativa'!L179="","",IF(M179="","Falta Información",IF(M179&gt;=0,M179/'2. Programación Operativa'!L179,"")))</f>
        <v/>
      </c>
      <c r="O179" s="71" t="str">
        <f t="shared" si="38"/>
        <v/>
      </c>
      <c r="P179" s="21" t="str">
        <f>IF(A179="","",IF(K179&gt;'2. Programación Operativa'!O179,"Terminada con retraso","Terminada"))</f>
        <v/>
      </c>
    </row>
    <row r="180" spans="1:16" s="8" customFormat="1" x14ac:dyDescent="0.25">
      <c r="A180" s="69" t="str">
        <f>'2. Programación Operativa'!A180</f>
        <v/>
      </c>
      <c r="B180" s="76"/>
      <c r="C180" s="167" t="str">
        <f>IF('2. Programación Operativa'!F180="","",'2. Programación Operativa'!F180)</f>
        <v/>
      </c>
      <c r="D180" s="167" t="str">
        <f>IF('2. Programación Operativa'!I180="","",'2. Programación Operativa'!I180)</f>
        <v/>
      </c>
      <c r="E180" s="167" t="str">
        <f t="shared" si="40"/>
        <v/>
      </c>
      <c r="F180" s="167" t="str">
        <f t="shared" si="36"/>
        <v/>
      </c>
      <c r="G180" s="167" t="str">
        <f t="shared" si="41"/>
        <v/>
      </c>
      <c r="H180" s="167" t="str">
        <f>IF('2. Programación Operativa'!K180="","",'2. Programación Operativa'!K180)</f>
        <v/>
      </c>
      <c r="I180" s="168"/>
      <c r="J180" s="169"/>
      <c r="K180" s="170"/>
      <c r="L180" s="171" t="str">
        <f ca="1">IF(J180="","",IF(J180="En proceso","En proceso",IF(J180="Pendiente","Pendiente",IF(J180="Eliminada","Eliminada",IF(AND(J180="Terminada",K180&lt;&gt;"",K180&gt;='2. Programación Operativa'!N180,K180&lt;=TODAY()),"Terminada",IF(K180&lt;'2. Programación Operativa'!N180,"La fecha no puede ser menor a la fecha inicial declarada",IF(AND(J180="",K180=""),"Complete Estados",IF(K180&gt;TODAY(),"Fecha mal declarada","Falta Registro"))))))))</f>
        <v/>
      </c>
      <c r="M180" s="172"/>
      <c r="N180" s="173" t="str">
        <f>IF('2. Programación Operativa'!L180="","",IF(M180="","Falta Información",IF(M180&gt;=0,M180/'2. Programación Operativa'!L180,"")))</f>
        <v/>
      </c>
      <c r="O180" s="71" t="str">
        <f t="shared" si="38"/>
        <v/>
      </c>
      <c r="P180" s="21" t="str">
        <f>IF(A180="","",IF(K180&gt;'2. Programación Operativa'!O180,"Terminada con retraso","Terminada"))</f>
        <v/>
      </c>
    </row>
    <row r="181" spans="1:16" s="8" customFormat="1" x14ac:dyDescent="0.25">
      <c r="A181" s="69" t="str">
        <f>'2. Programación Operativa'!A181</f>
        <v/>
      </c>
      <c r="B181" s="76"/>
      <c r="C181" s="167" t="str">
        <f>IF('2. Programación Operativa'!F181="","",'2. Programación Operativa'!F181)</f>
        <v/>
      </c>
      <c r="D181" s="167" t="str">
        <f>IF('2. Programación Operativa'!I181="","",'2. Programación Operativa'!I181)</f>
        <v/>
      </c>
      <c r="E181" s="167" t="str">
        <f t="shared" si="40"/>
        <v/>
      </c>
      <c r="F181" s="167" t="str">
        <f t="shared" si="36"/>
        <v/>
      </c>
      <c r="G181" s="167" t="str">
        <f t="shared" si="41"/>
        <v/>
      </c>
      <c r="H181" s="167" t="str">
        <f>IF('2. Programación Operativa'!K181="","",'2. Programación Operativa'!K181)</f>
        <v/>
      </c>
      <c r="I181" s="168"/>
      <c r="J181" s="169"/>
      <c r="K181" s="170"/>
      <c r="L181" s="171" t="str">
        <f ca="1">IF(J181="","",IF(J181="En proceso","En proceso",IF(J181="Pendiente","Pendiente",IF(J181="Eliminada","Eliminada",IF(AND(J181="Terminada",K181&lt;&gt;"",K181&gt;='2. Programación Operativa'!N181,K181&lt;=TODAY()),"Terminada",IF(K181&lt;'2. Programación Operativa'!N181,"La fecha no puede ser menor a la fecha inicial declarada",IF(AND(J181="",K181=""),"Complete Estados",IF(K181&gt;TODAY(),"Fecha mal declarada","Falta Registro"))))))))</f>
        <v/>
      </c>
      <c r="M181" s="172"/>
      <c r="N181" s="173" t="str">
        <f>IF('2. Programación Operativa'!L181="","",IF(M181="","Falta Información",IF(M181&gt;=0,M181/'2. Programación Operativa'!L181,"")))</f>
        <v/>
      </c>
      <c r="O181" s="71" t="str">
        <f t="shared" si="38"/>
        <v/>
      </c>
      <c r="P181" s="21" t="str">
        <f>IF(A181="","",IF(K181&gt;'2. Programación Operativa'!O181,"Terminada con retraso","Terminada"))</f>
        <v/>
      </c>
    </row>
    <row r="182" spans="1:16" s="8" customFormat="1" x14ac:dyDescent="0.25">
      <c r="A182" s="69" t="str">
        <f>'2. Programación Operativa'!A182</f>
        <v/>
      </c>
      <c r="B182" s="76"/>
      <c r="C182" s="167" t="str">
        <f>IF('2. Programación Operativa'!F182="","",'2. Programación Operativa'!F182)</f>
        <v/>
      </c>
      <c r="D182" s="167" t="str">
        <f>IF('2. Programación Operativa'!I182="","",'2. Programación Operativa'!I182)</f>
        <v/>
      </c>
      <c r="E182" s="167" t="str">
        <f t="shared" si="40"/>
        <v/>
      </c>
      <c r="F182" s="167" t="str">
        <f t="shared" si="36"/>
        <v/>
      </c>
      <c r="G182" s="167" t="str">
        <f t="shared" si="41"/>
        <v/>
      </c>
      <c r="H182" s="167" t="str">
        <f>IF('2. Programación Operativa'!K182="","",'2. Programación Operativa'!K182)</f>
        <v/>
      </c>
      <c r="I182" s="168"/>
      <c r="J182" s="169"/>
      <c r="K182" s="170"/>
      <c r="L182" s="171" t="str">
        <f ca="1">IF(J182="","",IF(J182="En proceso","En proceso",IF(J182="Pendiente","Pendiente",IF(J182="Eliminada","Eliminada",IF(AND(J182="Terminada",K182&lt;&gt;"",K182&gt;='2. Programación Operativa'!N182,K182&lt;=TODAY()),"Terminada",IF(K182&lt;'2. Programación Operativa'!N182,"La fecha no puede ser menor a la fecha inicial declarada",IF(AND(J182="",K182=""),"Complete Estados",IF(K182&gt;TODAY(),"Fecha mal declarada","Falta Registro"))))))))</f>
        <v/>
      </c>
      <c r="M182" s="172"/>
      <c r="N182" s="173" t="str">
        <f>IF('2. Programación Operativa'!L182="","",IF(M182="","Falta Información",IF(M182&gt;=0,M182/'2. Programación Operativa'!L182,"")))</f>
        <v/>
      </c>
      <c r="O182" s="71" t="str">
        <f t="shared" si="38"/>
        <v/>
      </c>
      <c r="P182" s="21" t="str">
        <f>IF(A182="","",IF(K182&gt;'2. Programación Operativa'!O182,"Terminada con retraso","Terminada"))</f>
        <v/>
      </c>
    </row>
    <row r="183" spans="1:16" s="8" customFormat="1" x14ac:dyDescent="0.25">
      <c r="A183" s="69" t="str">
        <f>'2. Programación Operativa'!A183</f>
        <v/>
      </c>
      <c r="B183" s="76"/>
      <c r="C183" s="167" t="str">
        <f>IF('2. Programación Operativa'!F183="","",'2. Programación Operativa'!F183)</f>
        <v/>
      </c>
      <c r="D183" s="167" t="str">
        <f>IF('2. Programación Operativa'!I183="","",'2. Programación Operativa'!I183)</f>
        <v/>
      </c>
      <c r="E183" s="167" t="str">
        <f t="shared" si="40"/>
        <v/>
      </c>
      <c r="F183" s="167" t="str">
        <f t="shared" si="36"/>
        <v/>
      </c>
      <c r="G183" s="167" t="str">
        <f t="shared" si="41"/>
        <v/>
      </c>
      <c r="H183" s="167" t="str">
        <f>IF('2. Programación Operativa'!K183="","",'2. Programación Operativa'!K183)</f>
        <v/>
      </c>
      <c r="I183" s="168"/>
      <c r="J183" s="169"/>
      <c r="K183" s="170"/>
      <c r="L183" s="171" t="str">
        <f ca="1">IF(J183="","",IF(J183="En proceso","En proceso",IF(J183="Pendiente","Pendiente",IF(J183="Eliminada","Eliminada",IF(AND(J183="Terminada",K183&lt;&gt;"",K183&gt;='2. Programación Operativa'!N183,K183&lt;=TODAY()),"Terminada",IF(K183&lt;'2. Programación Operativa'!N183,"La fecha no puede ser menor a la fecha inicial declarada",IF(AND(J183="",K183=""),"Complete Estados",IF(K183&gt;TODAY(),"Fecha mal declarada","Falta Registro"))))))))</f>
        <v/>
      </c>
      <c r="M183" s="172"/>
      <c r="N183" s="173" t="str">
        <f>IF('2. Programación Operativa'!L183="","",IF(M183="","Falta Información",IF(M183&gt;=0,M183/'2. Programación Operativa'!L183,"")))</f>
        <v/>
      </c>
      <c r="O183" s="71" t="str">
        <f t="shared" si="38"/>
        <v/>
      </c>
      <c r="P183" s="21" t="str">
        <f>IF(A183="","",IF(K183&gt;'2. Programación Operativa'!O183,"Terminada con retraso","Terminada"))</f>
        <v/>
      </c>
    </row>
    <row r="184" spans="1:16" s="8" customFormat="1" ht="42.75" x14ac:dyDescent="0.25">
      <c r="A184" s="12" t="str">
        <f>'2. Programación Operativa'!A184</f>
        <v>N°</v>
      </c>
      <c r="B184" s="76"/>
      <c r="C184" s="174" t="s">
        <v>6355</v>
      </c>
      <c r="D184" s="174" t="s">
        <v>6362</v>
      </c>
      <c r="E184" s="174" t="s">
        <v>6363</v>
      </c>
      <c r="F184" s="174" t="str">
        <f t="shared" si="36"/>
        <v/>
      </c>
      <c r="G184" s="175"/>
      <c r="H184" s="176" t="s">
        <v>246</v>
      </c>
      <c r="I184" s="168"/>
      <c r="J184" s="177" t="s">
        <v>6040</v>
      </c>
      <c r="K184" s="178" t="s">
        <v>6041</v>
      </c>
      <c r="L184" s="179" t="s">
        <v>6020</v>
      </c>
      <c r="M184" s="180" t="s">
        <v>6283</v>
      </c>
      <c r="N184" s="181" t="s">
        <v>5991</v>
      </c>
      <c r="O184" s="70" t="s">
        <v>6419</v>
      </c>
      <c r="P184" s="10" t="s">
        <v>6042</v>
      </c>
    </row>
    <row r="185" spans="1:16" s="8" customFormat="1" x14ac:dyDescent="0.25">
      <c r="A185" s="69" t="str">
        <f>'2. Programación Operativa'!A185</f>
        <v/>
      </c>
      <c r="B185" s="76"/>
      <c r="C185" s="167" t="str">
        <f>IF('2. Programación Operativa'!F185="","",'2. Programación Operativa'!F185)</f>
        <v/>
      </c>
      <c r="D185" s="167" t="str">
        <f>IF('2. Programación Operativa'!I185="","",'2. Programación Operativa'!I185)</f>
        <v/>
      </c>
      <c r="E185" s="167" t="str">
        <f t="shared" ref="E185:E209" si="42">IF(C185="","",IF((COUNTIF(C:C,C185)-COUNTIFS(J:J,"Terminada",C:C,C185)-COUNTIFS(J:J,"Eliminada",C:C,C185))&gt;0,"Incompleto","Completo"))</f>
        <v/>
      </c>
      <c r="F185" s="167" t="str">
        <f t="shared" si="36"/>
        <v/>
      </c>
      <c r="G185" s="167" t="str">
        <f>IF(C185="","",IF(D185="","",IF(E185="Completo",+COUNTA(D185))))</f>
        <v/>
      </c>
      <c r="H185" s="167" t="str">
        <f>IF('2. Programación Operativa'!K185="","",'2. Programación Operativa'!K185)</f>
        <v/>
      </c>
      <c r="I185" s="168"/>
      <c r="J185" s="169"/>
      <c r="K185" s="170"/>
      <c r="L185" s="171"/>
      <c r="M185" s="172"/>
      <c r="N185" s="173" t="str">
        <f>IF('2. Programación Operativa'!L185="","",IF(M185="","Falta Información",IF(M185&gt;=0,M185/'2. Programación Operativa'!L185,"")))</f>
        <v/>
      </c>
      <c r="O185" s="71" t="str">
        <f t="shared" si="38"/>
        <v/>
      </c>
      <c r="P185" s="21" t="str">
        <f>IF(A185="","",IF(K185&gt;'2. Programación Operativa'!O185,"Terminada con retraso","Terminada"))</f>
        <v/>
      </c>
    </row>
    <row r="186" spans="1:16" s="8" customFormat="1" x14ac:dyDescent="0.25">
      <c r="A186" s="69" t="str">
        <f>'2. Programación Operativa'!A186</f>
        <v/>
      </c>
      <c r="B186" s="76"/>
      <c r="C186" s="167" t="str">
        <f>IF('2. Programación Operativa'!F186="","",'2. Programación Operativa'!F186)</f>
        <v/>
      </c>
      <c r="D186" s="167" t="str">
        <f>IF('2. Programación Operativa'!I186="","",'2. Programación Operativa'!I186)</f>
        <v/>
      </c>
      <c r="E186" s="167" t="str">
        <f t="shared" si="42"/>
        <v/>
      </c>
      <c r="F186" s="167" t="str">
        <f t="shared" si="36"/>
        <v/>
      </c>
      <c r="G186" s="167" t="str">
        <f>IF(C186="","",IF(D186="","",IF(E186="Completo",IF(F186="",COUNTA(F186),IF(D186=D185,G185,G185+1)))))</f>
        <v/>
      </c>
      <c r="H186" s="167" t="str">
        <f>IF('2. Programación Operativa'!K186="","",'2. Programación Operativa'!K186)</f>
        <v/>
      </c>
      <c r="I186" s="168"/>
      <c r="J186" s="169"/>
      <c r="K186" s="170"/>
      <c r="L186" s="171"/>
      <c r="M186" s="172"/>
      <c r="N186" s="173" t="str">
        <f>IF('2. Programación Operativa'!L186="","",IF(M186="","Falta Información",IF(M186&gt;=0,M186/'2. Programación Operativa'!L186,"")))</f>
        <v/>
      </c>
      <c r="O186" s="71" t="str">
        <f t="shared" si="38"/>
        <v/>
      </c>
      <c r="P186" s="21" t="str">
        <f>IF(A186="","",IF(K186&gt;'2. Programación Operativa'!O186,"Terminada con retraso","Terminada"))</f>
        <v/>
      </c>
    </row>
    <row r="187" spans="1:16" s="8" customFormat="1" x14ac:dyDescent="0.25">
      <c r="A187" s="69" t="str">
        <f>'2. Programación Operativa'!A187</f>
        <v/>
      </c>
      <c r="B187" s="76"/>
      <c r="C187" s="167" t="str">
        <f>IF('2. Programación Operativa'!F187="","",'2. Programación Operativa'!F187)</f>
        <v/>
      </c>
      <c r="D187" s="167" t="str">
        <f>IF('2. Programación Operativa'!I187="","",'2. Programación Operativa'!I187)</f>
        <v/>
      </c>
      <c r="E187" s="167" t="str">
        <f t="shared" si="42"/>
        <v/>
      </c>
      <c r="F187" s="167" t="str">
        <f t="shared" si="36"/>
        <v/>
      </c>
      <c r="G187" s="167" t="str">
        <f t="shared" ref="G187:G209" si="43">IF(C187="","",IF(D187="","",IF(E187="Completo",IF(F187="",COUNTA(F187),IF(D187=D186,G186,G186+1)))))</f>
        <v/>
      </c>
      <c r="H187" s="167" t="str">
        <f>IF('2. Programación Operativa'!K187="","",'2. Programación Operativa'!K187)</f>
        <v/>
      </c>
      <c r="I187" s="168"/>
      <c r="J187" s="169"/>
      <c r="K187" s="170"/>
      <c r="L187" s="171"/>
      <c r="M187" s="172"/>
      <c r="N187" s="173" t="str">
        <f>IF('2. Programación Operativa'!L187="","",IF(M187="","Falta Información",IF(M187&gt;=0,M187/'2. Programación Operativa'!L187,"")))</f>
        <v/>
      </c>
      <c r="O187" s="71" t="str">
        <f t="shared" si="38"/>
        <v/>
      </c>
      <c r="P187" s="21" t="str">
        <f>IF(A187="","",IF(K187&gt;'2. Programación Operativa'!O187,"Terminada con retraso","Terminada"))</f>
        <v/>
      </c>
    </row>
    <row r="188" spans="1:16" s="8" customFormat="1" x14ac:dyDescent="0.25">
      <c r="A188" s="69" t="str">
        <f>'2. Programación Operativa'!A188</f>
        <v/>
      </c>
      <c r="B188" s="76"/>
      <c r="C188" s="167" t="str">
        <f>IF('2. Programación Operativa'!F188="","",'2. Programación Operativa'!F188)</f>
        <v/>
      </c>
      <c r="D188" s="167" t="str">
        <f>IF('2. Programación Operativa'!I188="","",'2. Programación Operativa'!I188)</f>
        <v/>
      </c>
      <c r="E188" s="167" t="str">
        <f t="shared" si="42"/>
        <v/>
      </c>
      <c r="F188" s="167" t="str">
        <f t="shared" si="36"/>
        <v/>
      </c>
      <c r="G188" s="167" t="str">
        <f t="shared" si="43"/>
        <v/>
      </c>
      <c r="H188" s="167" t="str">
        <f>IF('2. Programación Operativa'!K188="","",'2. Programación Operativa'!K188)</f>
        <v/>
      </c>
      <c r="I188" s="168"/>
      <c r="J188" s="169"/>
      <c r="K188" s="170"/>
      <c r="L188" s="171"/>
      <c r="M188" s="172"/>
      <c r="N188" s="173" t="str">
        <f>IF('2. Programación Operativa'!L188="","",IF(M188="","Falta Información",IF(M188&gt;=0,M188/'2. Programación Operativa'!L188,"")))</f>
        <v/>
      </c>
      <c r="O188" s="71" t="str">
        <f t="shared" si="38"/>
        <v/>
      </c>
      <c r="P188" s="21" t="str">
        <f>IF(A188="","",IF(K188&gt;'2. Programación Operativa'!O188,"Terminada con retraso","Terminada"))</f>
        <v/>
      </c>
    </row>
    <row r="189" spans="1:16" s="8" customFormat="1" x14ac:dyDescent="0.25">
      <c r="A189" s="69" t="str">
        <f>'2. Programación Operativa'!A189</f>
        <v/>
      </c>
      <c r="B189" s="76"/>
      <c r="C189" s="167" t="str">
        <f>IF('2. Programación Operativa'!F189="","",'2. Programación Operativa'!F189)</f>
        <v/>
      </c>
      <c r="D189" s="167" t="str">
        <f>IF('2. Programación Operativa'!I189="","",'2. Programación Operativa'!I189)</f>
        <v/>
      </c>
      <c r="E189" s="167" t="str">
        <f t="shared" si="42"/>
        <v/>
      </c>
      <c r="F189" s="167" t="str">
        <f t="shared" si="36"/>
        <v/>
      </c>
      <c r="G189" s="167" t="str">
        <f t="shared" si="43"/>
        <v/>
      </c>
      <c r="H189" s="167" t="str">
        <f>IF('2. Programación Operativa'!K189="","",'2. Programación Operativa'!K189)</f>
        <v/>
      </c>
      <c r="I189" s="168"/>
      <c r="J189" s="169"/>
      <c r="K189" s="170"/>
      <c r="L189" s="171"/>
      <c r="M189" s="172"/>
      <c r="N189" s="173" t="str">
        <f>IF('2. Programación Operativa'!L189="","",IF(M189="","Falta Información",IF(M189&gt;=0,M189/'2. Programación Operativa'!L189,"")))</f>
        <v/>
      </c>
      <c r="O189" s="71" t="str">
        <f t="shared" si="38"/>
        <v/>
      </c>
      <c r="P189" s="21" t="str">
        <f>IF(A189="","",IF(K189&gt;'2. Programación Operativa'!O189,"Terminada con retraso","Terminada"))</f>
        <v/>
      </c>
    </row>
    <row r="190" spans="1:16" s="8" customFormat="1" x14ac:dyDescent="0.25">
      <c r="A190" s="69" t="str">
        <f>'2. Programación Operativa'!A190</f>
        <v/>
      </c>
      <c r="B190" s="76"/>
      <c r="C190" s="167" t="str">
        <f>IF('2. Programación Operativa'!F190="","",'2. Programación Operativa'!F190)</f>
        <v/>
      </c>
      <c r="D190" s="167" t="str">
        <f>IF('2. Programación Operativa'!I190="","",'2. Programación Operativa'!I190)</f>
        <v/>
      </c>
      <c r="E190" s="167" t="str">
        <f t="shared" si="42"/>
        <v/>
      </c>
      <c r="F190" s="167" t="str">
        <f t="shared" si="36"/>
        <v/>
      </c>
      <c r="G190" s="167" t="str">
        <f t="shared" si="43"/>
        <v/>
      </c>
      <c r="H190" s="167" t="str">
        <f>IF('2. Programación Operativa'!K190="","",'2. Programación Operativa'!K190)</f>
        <v/>
      </c>
      <c r="I190" s="168"/>
      <c r="J190" s="169"/>
      <c r="K190" s="170"/>
      <c r="L190" s="171"/>
      <c r="M190" s="172"/>
      <c r="N190" s="173" t="str">
        <f>IF('2. Programación Operativa'!L190="","",IF(M190="","Falta Información",IF(M190&gt;=0,M190/'2. Programación Operativa'!L190,"")))</f>
        <v/>
      </c>
      <c r="O190" s="71" t="str">
        <f t="shared" si="38"/>
        <v/>
      </c>
      <c r="P190" s="21" t="str">
        <f>IF(A190="","",IF(K190&gt;'2. Programación Operativa'!O190,"Terminada con retraso","Terminada"))</f>
        <v/>
      </c>
    </row>
    <row r="191" spans="1:16" s="8" customFormat="1" x14ac:dyDescent="0.25">
      <c r="A191" s="69" t="str">
        <f>'2. Programación Operativa'!A191</f>
        <v/>
      </c>
      <c r="B191" s="76"/>
      <c r="C191" s="167" t="str">
        <f>IF('2. Programación Operativa'!F191="","",'2. Programación Operativa'!F191)</f>
        <v/>
      </c>
      <c r="D191" s="167" t="str">
        <f>IF('2. Programación Operativa'!I191="","",'2. Programación Operativa'!I191)</f>
        <v/>
      </c>
      <c r="E191" s="167" t="str">
        <f t="shared" si="42"/>
        <v/>
      </c>
      <c r="F191" s="167" t="str">
        <f t="shared" si="36"/>
        <v/>
      </c>
      <c r="G191" s="167" t="str">
        <f t="shared" si="43"/>
        <v/>
      </c>
      <c r="H191" s="167" t="str">
        <f>IF('2. Programación Operativa'!K191="","",'2. Programación Operativa'!K191)</f>
        <v/>
      </c>
      <c r="I191" s="168"/>
      <c r="J191" s="169"/>
      <c r="K191" s="170"/>
      <c r="L191" s="171" t="str">
        <f ca="1">IF(J191="","",IF(J191="En proceso","En proceso",IF(J191="Pendiente","Pendiente",IF(J191="Eliminada","Eliminada",IF(AND(J191="Terminada",K191&lt;&gt;"",K191&gt;='2. Programación Operativa'!N191,K191&lt;=TODAY()),"Terminada",IF(K191&lt;'2. Programación Operativa'!N191,"La fecha no puede ser menor a la fecha inicial declarada",IF(AND(J191="",K191=""),"Complete Estados",IF(K191&gt;TODAY(),"Fecha mal declarada","Falta Registro"))))))))</f>
        <v/>
      </c>
      <c r="M191" s="172"/>
      <c r="N191" s="173" t="str">
        <f>IF('2. Programación Operativa'!L191="","",IF(M191="","Falta Información",IF(M191&gt;=0,M191/'2. Programación Operativa'!L191,"")))</f>
        <v/>
      </c>
      <c r="O191" s="71" t="str">
        <f t="shared" si="38"/>
        <v/>
      </c>
      <c r="P191" s="21" t="str">
        <f>IF(A191="","",IF(K191&gt;'2. Programación Operativa'!O191,"Terminada con retraso","Terminada"))</f>
        <v/>
      </c>
    </row>
    <row r="192" spans="1:16" s="8" customFormat="1" x14ac:dyDescent="0.25">
      <c r="A192" s="69" t="str">
        <f>'2. Programación Operativa'!A192</f>
        <v/>
      </c>
      <c r="B192" s="76"/>
      <c r="C192" s="167" t="str">
        <f>IF('2. Programación Operativa'!F192="","",'2. Programación Operativa'!F192)</f>
        <v/>
      </c>
      <c r="D192" s="167" t="str">
        <f>IF('2. Programación Operativa'!I192="","",'2. Programación Operativa'!I192)</f>
        <v/>
      </c>
      <c r="E192" s="167" t="str">
        <f t="shared" si="42"/>
        <v/>
      </c>
      <c r="F192" s="167" t="str">
        <f t="shared" si="36"/>
        <v/>
      </c>
      <c r="G192" s="167" t="str">
        <f t="shared" si="43"/>
        <v/>
      </c>
      <c r="H192" s="167" t="str">
        <f>IF('2. Programación Operativa'!K192="","",'2. Programación Operativa'!K192)</f>
        <v/>
      </c>
      <c r="I192" s="168"/>
      <c r="J192" s="169"/>
      <c r="K192" s="170"/>
      <c r="L192" s="171" t="str">
        <f ca="1">IF(J192="","",IF(J192="En proceso","En proceso",IF(J192="Pendiente","Pendiente",IF(J192="Eliminada","Eliminada",IF(AND(J192="Terminada",K192&lt;&gt;"",K192&gt;='2. Programación Operativa'!N192,K192&lt;=TODAY()),"Terminada",IF(K192&lt;'2. Programación Operativa'!N192,"La fecha no puede ser menor a la fecha inicial declarada",IF(AND(J192="",K192=""),"Complete Estados",IF(K192&gt;TODAY(),"Fecha mal declarada","Falta Registro"))))))))</f>
        <v/>
      </c>
      <c r="M192" s="172"/>
      <c r="N192" s="173" t="str">
        <f>IF('2. Programación Operativa'!L192="","",IF(M192="","Falta Información",IF(M192&gt;=0,M192/'2. Programación Operativa'!L192,"")))</f>
        <v/>
      </c>
      <c r="O192" s="71" t="str">
        <f t="shared" si="38"/>
        <v/>
      </c>
      <c r="P192" s="21" t="str">
        <f>IF(A192="","",IF(K192&gt;'2. Programación Operativa'!O192,"Terminada con retraso","Terminada"))</f>
        <v/>
      </c>
    </row>
    <row r="193" spans="1:16" s="8" customFormat="1" x14ac:dyDescent="0.25">
      <c r="A193" s="69" t="str">
        <f>'2. Programación Operativa'!A193</f>
        <v/>
      </c>
      <c r="B193" s="76"/>
      <c r="C193" s="167" t="str">
        <f>IF('2. Programación Operativa'!F193="","",'2. Programación Operativa'!F193)</f>
        <v/>
      </c>
      <c r="D193" s="167" t="str">
        <f>IF('2. Programación Operativa'!I193="","",'2. Programación Operativa'!I193)</f>
        <v/>
      </c>
      <c r="E193" s="167" t="str">
        <f t="shared" si="42"/>
        <v/>
      </c>
      <c r="F193" s="167" t="str">
        <f t="shared" si="36"/>
        <v/>
      </c>
      <c r="G193" s="167" t="str">
        <f t="shared" si="43"/>
        <v/>
      </c>
      <c r="H193" s="167" t="str">
        <f>IF('2. Programación Operativa'!K193="","",'2. Programación Operativa'!K193)</f>
        <v/>
      </c>
      <c r="I193" s="168"/>
      <c r="J193" s="169"/>
      <c r="K193" s="170"/>
      <c r="L193" s="171" t="str">
        <f ca="1">IF(J193="","",IF(J193="En proceso","En proceso",IF(J193="Pendiente","Pendiente",IF(J193="Eliminada","Eliminada",IF(AND(J193="Terminada",K193&lt;&gt;"",K193&gt;='2. Programación Operativa'!N193,K193&lt;=TODAY()),"Terminada",IF(K193&lt;'2. Programación Operativa'!N193,"La fecha no puede ser menor a la fecha inicial declarada",IF(AND(J193="",K193=""),"Complete Estados",IF(K193&gt;TODAY(),"Fecha mal declarada","Falta Registro"))))))))</f>
        <v/>
      </c>
      <c r="M193" s="172"/>
      <c r="N193" s="173" t="str">
        <f>IF('2. Programación Operativa'!L193="","",IF(M193="","Falta Información",IF(M193&gt;=0,M193/'2. Programación Operativa'!L193,"")))</f>
        <v/>
      </c>
      <c r="O193" s="71" t="str">
        <f t="shared" si="38"/>
        <v/>
      </c>
      <c r="P193" s="21" t="str">
        <f>IF(A193="","",IF(K193&gt;'2. Programación Operativa'!O193,"Terminada con retraso","Terminada"))</f>
        <v/>
      </c>
    </row>
    <row r="194" spans="1:16" s="8" customFormat="1" x14ac:dyDescent="0.25">
      <c r="A194" s="69" t="str">
        <f>'2. Programación Operativa'!A194</f>
        <v/>
      </c>
      <c r="B194" s="76"/>
      <c r="C194" s="167" t="str">
        <f>IF('2. Programación Operativa'!F194="","",'2. Programación Operativa'!F194)</f>
        <v/>
      </c>
      <c r="D194" s="167" t="str">
        <f>IF('2. Programación Operativa'!I194="","",'2. Programación Operativa'!I194)</f>
        <v/>
      </c>
      <c r="E194" s="167" t="str">
        <f t="shared" si="42"/>
        <v/>
      </c>
      <c r="F194" s="167" t="str">
        <f t="shared" si="36"/>
        <v/>
      </c>
      <c r="G194" s="167" t="str">
        <f t="shared" si="43"/>
        <v/>
      </c>
      <c r="H194" s="167" t="str">
        <f>IF('2. Programación Operativa'!K194="","",'2. Programación Operativa'!K194)</f>
        <v/>
      </c>
      <c r="I194" s="168"/>
      <c r="J194" s="169"/>
      <c r="K194" s="170"/>
      <c r="L194" s="171" t="str">
        <f ca="1">IF(J194="","",IF(J194="En proceso","En proceso",IF(J194="Pendiente","Pendiente",IF(J194="Eliminada","Eliminada",IF(AND(J194="Terminada",K194&lt;&gt;"",K194&gt;='2. Programación Operativa'!N194,K194&lt;=TODAY()),"Terminada",IF(K194&lt;'2. Programación Operativa'!N194,"La fecha no puede ser menor a la fecha inicial declarada",IF(AND(J194="",K194=""),"Complete Estados",IF(K194&gt;TODAY(),"Fecha mal declarada","Falta Registro"))))))))</f>
        <v/>
      </c>
      <c r="M194" s="172"/>
      <c r="N194" s="173" t="str">
        <f>IF('2. Programación Operativa'!L194="","",IF(M194="","Falta Información",IF(M194&gt;=0,M194/'2. Programación Operativa'!L194,"")))</f>
        <v/>
      </c>
      <c r="O194" s="71" t="str">
        <f t="shared" si="38"/>
        <v/>
      </c>
      <c r="P194" s="21" t="str">
        <f>IF(A194="","",IF(K194&gt;'2. Programación Operativa'!O194,"Terminada con retraso","Terminada"))</f>
        <v/>
      </c>
    </row>
    <row r="195" spans="1:16" s="8" customFormat="1" x14ac:dyDescent="0.25">
      <c r="A195" s="69" t="str">
        <f>'2. Programación Operativa'!A195</f>
        <v/>
      </c>
      <c r="B195" s="76"/>
      <c r="C195" s="167" t="str">
        <f>IF('2. Programación Operativa'!F195="","",'2. Programación Operativa'!F195)</f>
        <v/>
      </c>
      <c r="D195" s="167" t="str">
        <f>IF('2. Programación Operativa'!I195="","",'2. Programación Operativa'!I195)</f>
        <v/>
      </c>
      <c r="E195" s="167" t="str">
        <f t="shared" si="42"/>
        <v/>
      </c>
      <c r="F195" s="167" t="str">
        <f t="shared" ref="F195:F209" si="44">IF(C195="","",IF(COUNTIFS(C:C,C195,E:E,"Completo")/COUNTIFS(C:C,C195)=0,"",COUNTIFS(C:C,C195,E:E,"Completo")/COUNTIFS(C:C,C195)))</f>
        <v/>
      </c>
      <c r="G195" s="167" t="str">
        <f t="shared" si="43"/>
        <v/>
      </c>
      <c r="H195" s="167" t="str">
        <f>IF('2. Programación Operativa'!K195="","",'2. Programación Operativa'!K195)</f>
        <v/>
      </c>
      <c r="I195" s="168"/>
      <c r="J195" s="169"/>
      <c r="K195" s="170"/>
      <c r="L195" s="171" t="str">
        <f ca="1">IF(J195="","",IF(J195="En proceso","En proceso",IF(J195="Pendiente","Pendiente",IF(J195="Eliminada","Eliminada",IF(AND(J195="Terminada",K195&lt;&gt;"",K195&gt;='2. Programación Operativa'!N195,K195&lt;=TODAY()),"Terminada",IF(K195&lt;'2. Programación Operativa'!N195,"La fecha no puede ser menor a la fecha inicial declarada",IF(AND(J195="",K195=""),"Complete Estados",IF(K195&gt;TODAY(),"Fecha mal declarada","Falta Registro"))))))))</f>
        <v/>
      </c>
      <c r="M195" s="172"/>
      <c r="N195" s="173" t="str">
        <f>IF('2. Programación Operativa'!L195="","",IF(M195="","Falta Información",IF(M195&gt;=0,M195/'2. Programación Operativa'!L195,"")))</f>
        <v/>
      </c>
      <c r="O195" s="71" t="str">
        <f t="shared" si="38"/>
        <v/>
      </c>
      <c r="P195" s="21" t="str">
        <f>IF(A195="","",IF(K195&gt;'2. Programación Operativa'!O195,"Terminada con retraso","Terminada"))</f>
        <v/>
      </c>
    </row>
    <row r="196" spans="1:16" s="8" customFormat="1" x14ac:dyDescent="0.25">
      <c r="A196" s="69" t="str">
        <f>'2. Programación Operativa'!A196</f>
        <v/>
      </c>
      <c r="B196" s="76"/>
      <c r="C196" s="167" t="str">
        <f>IF('2. Programación Operativa'!F196="","",'2. Programación Operativa'!F196)</f>
        <v/>
      </c>
      <c r="D196" s="167" t="str">
        <f>IF('2. Programación Operativa'!I196="","",'2. Programación Operativa'!I196)</f>
        <v/>
      </c>
      <c r="E196" s="167" t="str">
        <f t="shared" si="42"/>
        <v/>
      </c>
      <c r="F196" s="167" t="str">
        <f t="shared" si="44"/>
        <v/>
      </c>
      <c r="G196" s="167" t="str">
        <f t="shared" si="43"/>
        <v/>
      </c>
      <c r="H196" s="167" t="str">
        <f>IF('2. Programación Operativa'!K196="","",'2. Programación Operativa'!K196)</f>
        <v/>
      </c>
      <c r="I196" s="168"/>
      <c r="J196" s="169"/>
      <c r="K196" s="170"/>
      <c r="L196" s="171" t="str">
        <f ca="1">IF(J196="","",IF(J196="En proceso","En proceso",IF(J196="Pendiente","Pendiente",IF(J196="Eliminada","Eliminada",IF(AND(J196="Terminada",K196&lt;&gt;"",K196&gt;='2. Programación Operativa'!N196,K196&lt;=TODAY()),"Terminada",IF(K196&lt;'2. Programación Operativa'!N196,"La fecha no puede ser menor a la fecha inicial declarada",IF(AND(J196="",K196=""),"Complete Estados",IF(K196&gt;TODAY(),"Fecha mal declarada","Falta Registro"))))))))</f>
        <v/>
      </c>
      <c r="M196" s="172"/>
      <c r="N196" s="173" t="str">
        <f>IF('2. Programación Operativa'!L196="","",IF(M196="","Falta Información",IF(M196&gt;=0,M196/'2. Programación Operativa'!L196,"")))</f>
        <v/>
      </c>
      <c r="O196" s="71" t="str">
        <f t="shared" ref="O196:O209" si="45">IF(A196="","",IF(OR(J196="En proceso",J196="Pendiente"),2,IF(OR(A196="",J196="",J196="Eliminada"),0,1)))</f>
        <v/>
      </c>
      <c r="P196" s="21" t="str">
        <f>IF(A196="","",IF(K196&gt;'2. Programación Operativa'!O196,"Terminada con retraso","Terminada"))</f>
        <v/>
      </c>
    </row>
    <row r="197" spans="1:16" s="8" customFormat="1" x14ac:dyDescent="0.25">
      <c r="A197" s="69" t="str">
        <f>'2. Programación Operativa'!A197</f>
        <v/>
      </c>
      <c r="B197" s="76"/>
      <c r="C197" s="167" t="str">
        <f>IF('2. Programación Operativa'!F197="","",'2. Programación Operativa'!F197)</f>
        <v/>
      </c>
      <c r="D197" s="167" t="str">
        <f>IF('2. Programación Operativa'!I197="","",'2. Programación Operativa'!I197)</f>
        <v/>
      </c>
      <c r="E197" s="167" t="str">
        <f t="shared" si="42"/>
        <v/>
      </c>
      <c r="F197" s="167" t="str">
        <f t="shared" si="44"/>
        <v/>
      </c>
      <c r="G197" s="167" t="str">
        <f t="shared" si="43"/>
        <v/>
      </c>
      <c r="H197" s="167" t="str">
        <f>IF('2. Programación Operativa'!K197="","",'2. Programación Operativa'!K197)</f>
        <v/>
      </c>
      <c r="I197" s="168"/>
      <c r="J197" s="169"/>
      <c r="K197" s="170"/>
      <c r="L197" s="171" t="str">
        <f ca="1">IF(J197="","",IF(J197="En proceso","En proceso",IF(J197="Pendiente","Pendiente",IF(J197="Eliminada","Eliminada",IF(AND(J197="Terminada",K197&lt;&gt;"",K197&gt;='2. Programación Operativa'!N197,K197&lt;=TODAY()),"Terminada",IF(K197&lt;'2. Programación Operativa'!N197,"La fecha no puede ser menor a la fecha inicial declarada",IF(AND(J197="",K197=""),"Complete Estados",IF(K197&gt;TODAY(),"Fecha mal declarada","Falta Registro"))))))))</f>
        <v/>
      </c>
      <c r="M197" s="172"/>
      <c r="N197" s="173" t="str">
        <f>IF('2. Programación Operativa'!L197="","",IF(M197="","Falta Información",IF(M197&gt;=0,M197/'2. Programación Operativa'!L197,"")))</f>
        <v/>
      </c>
      <c r="O197" s="71" t="str">
        <f t="shared" si="45"/>
        <v/>
      </c>
      <c r="P197" s="21" t="str">
        <f>IF(A197="","",IF(K197&gt;'2. Programación Operativa'!O197,"Terminada con retraso","Terminada"))</f>
        <v/>
      </c>
    </row>
    <row r="198" spans="1:16" s="8" customFormat="1" x14ac:dyDescent="0.25">
      <c r="A198" s="69" t="str">
        <f>'2. Programación Operativa'!A198</f>
        <v/>
      </c>
      <c r="B198" s="76"/>
      <c r="C198" s="167" t="str">
        <f>IF('2. Programación Operativa'!F198="","",'2. Programación Operativa'!F198)</f>
        <v/>
      </c>
      <c r="D198" s="167" t="str">
        <f>IF('2. Programación Operativa'!I198="","",'2. Programación Operativa'!I198)</f>
        <v/>
      </c>
      <c r="E198" s="167" t="str">
        <f t="shared" si="42"/>
        <v/>
      </c>
      <c r="F198" s="167" t="str">
        <f t="shared" si="44"/>
        <v/>
      </c>
      <c r="G198" s="167" t="str">
        <f t="shared" si="43"/>
        <v/>
      </c>
      <c r="H198" s="167" t="str">
        <f>IF('2. Programación Operativa'!K198="","",'2. Programación Operativa'!K198)</f>
        <v/>
      </c>
      <c r="I198" s="168"/>
      <c r="J198" s="169"/>
      <c r="K198" s="170"/>
      <c r="L198" s="171" t="str">
        <f ca="1">IF(J198="","",IF(J198="En proceso","En proceso",IF(J198="Pendiente","Pendiente",IF(J198="Eliminada","Eliminada",IF(AND(J198="Terminada",K198&lt;&gt;"",K198&gt;='2. Programación Operativa'!N198,K198&lt;=TODAY()),"Terminada",IF(K198&lt;'2. Programación Operativa'!N198,"La fecha no puede ser menor a la fecha inicial declarada",IF(AND(J198="",K198=""),"Complete Estados",IF(K198&gt;TODAY(),"Fecha mal declarada","Falta Registro"))))))))</f>
        <v/>
      </c>
      <c r="M198" s="172"/>
      <c r="N198" s="173" t="str">
        <f>IF('2. Programación Operativa'!L198="","",IF(M198="","Falta Información",IF(M198&gt;=0,M198/'2. Programación Operativa'!L198,"")))</f>
        <v/>
      </c>
      <c r="O198" s="71" t="str">
        <f t="shared" si="45"/>
        <v/>
      </c>
      <c r="P198" s="21" t="str">
        <f>IF(A198="","",IF(K198&gt;'2. Programación Operativa'!O198,"Terminada con retraso","Terminada"))</f>
        <v/>
      </c>
    </row>
    <row r="199" spans="1:16" s="8" customFormat="1" x14ac:dyDescent="0.25">
      <c r="A199" s="69" t="str">
        <f>'2. Programación Operativa'!A199</f>
        <v/>
      </c>
      <c r="B199" s="76"/>
      <c r="C199" s="167" t="str">
        <f>IF('2. Programación Operativa'!F199="","",'2. Programación Operativa'!F199)</f>
        <v/>
      </c>
      <c r="D199" s="167" t="str">
        <f>IF('2. Programación Operativa'!I199="","",'2. Programación Operativa'!I199)</f>
        <v/>
      </c>
      <c r="E199" s="167" t="str">
        <f t="shared" si="42"/>
        <v/>
      </c>
      <c r="F199" s="167" t="str">
        <f t="shared" si="44"/>
        <v/>
      </c>
      <c r="G199" s="167" t="str">
        <f t="shared" si="43"/>
        <v/>
      </c>
      <c r="H199" s="167" t="str">
        <f>IF('2. Programación Operativa'!K199="","",'2. Programación Operativa'!K199)</f>
        <v/>
      </c>
      <c r="I199" s="168"/>
      <c r="J199" s="169"/>
      <c r="K199" s="170"/>
      <c r="L199" s="171" t="str">
        <f ca="1">IF(J199="","",IF(J199="En proceso","En proceso",IF(J199="Pendiente","Pendiente",IF(J199="Eliminada","Eliminada",IF(AND(J199="Terminada",K199&lt;&gt;"",K199&gt;='2. Programación Operativa'!N199,K199&lt;=TODAY()),"Terminada",IF(K199&lt;'2. Programación Operativa'!N199,"La fecha no puede ser menor a la fecha inicial declarada",IF(AND(J199="",K199=""),"Complete Estados",IF(K199&gt;TODAY(),"Fecha mal declarada","Falta Registro"))))))))</f>
        <v/>
      </c>
      <c r="M199" s="172"/>
      <c r="N199" s="173" t="str">
        <f>IF('2. Programación Operativa'!L199="","",IF(M199="","Falta Información",IF(M199&gt;=0,M199/'2. Programación Operativa'!L199,"")))</f>
        <v/>
      </c>
      <c r="O199" s="71" t="str">
        <f t="shared" si="45"/>
        <v/>
      </c>
      <c r="P199" s="21" t="str">
        <f>IF(A199="","",IF(K199&gt;'2. Programación Operativa'!O199,"Terminada con retraso","Terminada"))</f>
        <v/>
      </c>
    </row>
    <row r="200" spans="1:16" s="8" customFormat="1" x14ac:dyDescent="0.25">
      <c r="A200" s="69" t="str">
        <f>'2. Programación Operativa'!A200</f>
        <v/>
      </c>
      <c r="B200" s="76"/>
      <c r="C200" s="167" t="str">
        <f>IF('2. Programación Operativa'!F200="","",'2. Programación Operativa'!F200)</f>
        <v/>
      </c>
      <c r="D200" s="167" t="str">
        <f>IF('2. Programación Operativa'!I200="","",'2. Programación Operativa'!I200)</f>
        <v/>
      </c>
      <c r="E200" s="167" t="str">
        <f t="shared" si="42"/>
        <v/>
      </c>
      <c r="F200" s="167" t="str">
        <f t="shared" si="44"/>
        <v/>
      </c>
      <c r="G200" s="167" t="str">
        <f t="shared" si="43"/>
        <v/>
      </c>
      <c r="H200" s="167" t="str">
        <f>IF('2. Programación Operativa'!K200="","",'2. Programación Operativa'!K200)</f>
        <v/>
      </c>
      <c r="I200" s="168"/>
      <c r="J200" s="169"/>
      <c r="K200" s="170"/>
      <c r="L200" s="171" t="str">
        <f ca="1">IF(J200="","",IF(J200="En proceso","En proceso",IF(J200="Pendiente","Pendiente",IF(J200="Eliminada","Eliminada",IF(AND(J200="Terminada",K200&lt;&gt;"",K200&gt;='2. Programación Operativa'!N200,K200&lt;=TODAY()),"Terminada",IF(K200&lt;'2. Programación Operativa'!N200,"La fecha no puede ser menor a la fecha inicial declarada",IF(AND(J200="",K200=""),"Complete Estados",IF(K200&gt;TODAY(),"Fecha mal declarada","Falta Registro"))))))))</f>
        <v/>
      </c>
      <c r="M200" s="172"/>
      <c r="N200" s="173" t="str">
        <f>IF('2. Programación Operativa'!L200="","",IF(M200="","Falta Información",IF(M200&gt;=0,M200/'2. Programación Operativa'!L200,"")))</f>
        <v/>
      </c>
      <c r="O200" s="71" t="str">
        <f t="shared" si="45"/>
        <v/>
      </c>
      <c r="P200" s="21" t="str">
        <f>IF(A200="","",IF(K200&gt;'2. Programación Operativa'!O200,"Terminada con retraso","Terminada"))</f>
        <v/>
      </c>
    </row>
    <row r="201" spans="1:16" s="8" customFormat="1" x14ac:dyDescent="0.25">
      <c r="A201" s="69" t="str">
        <f>'2. Programación Operativa'!A201</f>
        <v/>
      </c>
      <c r="B201" s="76"/>
      <c r="C201" s="167" t="str">
        <f>IF('2. Programación Operativa'!F201="","",'2. Programación Operativa'!F201)</f>
        <v/>
      </c>
      <c r="D201" s="167" t="str">
        <f>IF('2. Programación Operativa'!I201="","",'2. Programación Operativa'!I201)</f>
        <v/>
      </c>
      <c r="E201" s="167" t="str">
        <f t="shared" si="42"/>
        <v/>
      </c>
      <c r="F201" s="167" t="str">
        <f t="shared" si="44"/>
        <v/>
      </c>
      <c r="G201" s="167" t="str">
        <f t="shared" si="43"/>
        <v/>
      </c>
      <c r="H201" s="167" t="str">
        <f>IF('2. Programación Operativa'!K201="","",'2. Programación Operativa'!K201)</f>
        <v/>
      </c>
      <c r="I201" s="168"/>
      <c r="J201" s="169"/>
      <c r="K201" s="170"/>
      <c r="L201" s="171" t="str">
        <f ca="1">IF(J201="","",IF(J201="En proceso","En proceso",IF(J201="Pendiente","Pendiente",IF(J201="Eliminada","Eliminada",IF(AND(J201="Terminada",K201&lt;&gt;"",K201&gt;='2. Programación Operativa'!N201,K201&lt;=TODAY()),"Terminada",IF(K201&lt;'2. Programación Operativa'!N201,"La fecha no puede ser menor a la fecha inicial declarada",IF(AND(J201="",K201=""),"Complete Estados",IF(K201&gt;TODAY(),"Fecha mal declarada","Falta Registro"))))))))</f>
        <v/>
      </c>
      <c r="M201" s="172"/>
      <c r="N201" s="173" t="str">
        <f>IF('2. Programación Operativa'!L201="","",IF(M201="","Falta Información",IF(M201&gt;=0,M201/'2. Programación Operativa'!L201,"")))</f>
        <v/>
      </c>
      <c r="O201" s="71" t="str">
        <f t="shared" si="45"/>
        <v/>
      </c>
      <c r="P201" s="21" t="str">
        <f>IF(A201="","",IF(K201&gt;'2. Programación Operativa'!O201,"Terminada con retraso","Terminada"))</f>
        <v/>
      </c>
    </row>
    <row r="202" spans="1:16" s="8" customFormat="1" x14ac:dyDescent="0.25">
      <c r="A202" s="69" t="str">
        <f>'2. Programación Operativa'!A202</f>
        <v/>
      </c>
      <c r="B202" s="76"/>
      <c r="C202" s="167" t="str">
        <f>IF('2. Programación Operativa'!F202="","",'2. Programación Operativa'!F202)</f>
        <v/>
      </c>
      <c r="D202" s="167" t="str">
        <f>IF('2. Programación Operativa'!I202="","",'2. Programación Operativa'!I202)</f>
        <v/>
      </c>
      <c r="E202" s="167" t="str">
        <f t="shared" si="42"/>
        <v/>
      </c>
      <c r="F202" s="167" t="str">
        <f t="shared" si="44"/>
        <v/>
      </c>
      <c r="G202" s="167" t="str">
        <f t="shared" si="43"/>
        <v/>
      </c>
      <c r="H202" s="167" t="str">
        <f>IF('2. Programación Operativa'!K202="","",'2. Programación Operativa'!K202)</f>
        <v/>
      </c>
      <c r="I202" s="168"/>
      <c r="J202" s="169"/>
      <c r="K202" s="170"/>
      <c r="L202" s="171" t="str">
        <f ca="1">IF(J202="","",IF(J202="En proceso","En proceso",IF(J202="Pendiente","Pendiente",IF(J202="Eliminada","Eliminada",IF(AND(J202="Terminada",K202&lt;&gt;"",K202&gt;='2. Programación Operativa'!N202,K202&lt;=TODAY()),"Terminada",IF(K202&lt;'2. Programación Operativa'!N202,"La fecha no puede ser menor a la fecha inicial declarada",IF(AND(J202="",K202=""),"Complete Estados",IF(K202&gt;TODAY(),"Fecha mal declarada","Falta Registro"))))))))</f>
        <v/>
      </c>
      <c r="M202" s="172"/>
      <c r="N202" s="173" t="str">
        <f>IF('2. Programación Operativa'!L202="","",IF(M202="","Falta Información",IF(M202&gt;=0,M202/'2. Programación Operativa'!L202,"")))</f>
        <v/>
      </c>
      <c r="O202" s="71" t="str">
        <f t="shared" si="45"/>
        <v/>
      </c>
      <c r="P202" s="21" t="str">
        <f>IF(A202="","",IF(K202&gt;'2. Programación Operativa'!O202,"Terminada con retraso","Terminada"))</f>
        <v/>
      </c>
    </row>
    <row r="203" spans="1:16" s="8" customFormat="1" x14ac:dyDescent="0.25">
      <c r="A203" s="69" t="str">
        <f>'2. Programación Operativa'!A203</f>
        <v/>
      </c>
      <c r="B203" s="76"/>
      <c r="C203" s="167" t="str">
        <f>IF('2. Programación Operativa'!F203="","",'2. Programación Operativa'!F203)</f>
        <v/>
      </c>
      <c r="D203" s="167" t="str">
        <f>IF('2. Programación Operativa'!I203="","",'2. Programación Operativa'!I203)</f>
        <v/>
      </c>
      <c r="E203" s="167" t="str">
        <f t="shared" si="42"/>
        <v/>
      </c>
      <c r="F203" s="167" t="str">
        <f t="shared" si="44"/>
        <v/>
      </c>
      <c r="G203" s="167" t="str">
        <f t="shared" si="43"/>
        <v/>
      </c>
      <c r="H203" s="167" t="str">
        <f>IF('2. Programación Operativa'!K203="","",'2. Programación Operativa'!K203)</f>
        <v/>
      </c>
      <c r="I203" s="168"/>
      <c r="J203" s="169"/>
      <c r="K203" s="170"/>
      <c r="L203" s="171" t="str">
        <f ca="1">IF(J203="","",IF(J203="En proceso","En proceso",IF(J203="Pendiente","Pendiente",IF(J203="Eliminada","Eliminada",IF(AND(J203="Terminada",K203&lt;&gt;"",K203&gt;='2. Programación Operativa'!N203,K203&lt;=TODAY()),"Terminada",IF(K203&lt;'2. Programación Operativa'!N203,"La fecha no puede ser menor a la fecha inicial declarada",IF(AND(J203="",K203=""),"Complete Estados",IF(K203&gt;TODAY(),"Fecha mal declarada","Falta Registro"))))))))</f>
        <v/>
      </c>
      <c r="M203" s="172"/>
      <c r="N203" s="173" t="str">
        <f>IF('2. Programación Operativa'!L203="","",IF(M203="","Falta Información",IF(M203&gt;=0,M203/'2. Programación Operativa'!L203,"")))</f>
        <v/>
      </c>
      <c r="O203" s="71" t="str">
        <f t="shared" si="45"/>
        <v/>
      </c>
      <c r="P203" s="21" t="str">
        <f>IF(A203="","",IF(K203&gt;'2. Programación Operativa'!O203,"Terminada con retraso","Terminada"))</f>
        <v/>
      </c>
    </row>
    <row r="204" spans="1:16" s="8" customFormat="1" x14ac:dyDescent="0.25">
      <c r="A204" s="69" t="str">
        <f>'2. Programación Operativa'!A204</f>
        <v/>
      </c>
      <c r="B204" s="76"/>
      <c r="C204" s="167" t="str">
        <f>IF('2. Programación Operativa'!F204="","",'2. Programación Operativa'!F204)</f>
        <v/>
      </c>
      <c r="D204" s="167" t="str">
        <f>IF('2. Programación Operativa'!I204="","",'2. Programación Operativa'!I204)</f>
        <v/>
      </c>
      <c r="E204" s="167" t="str">
        <f t="shared" si="42"/>
        <v/>
      </c>
      <c r="F204" s="167" t="str">
        <f t="shared" si="44"/>
        <v/>
      </c>
      <c r="G204" s="167" t="str">
        <f t="shared" si="43"/>
        <v/>
      </c>
      <c r="H204" s="167" t="str">
        <f>IF('2. Programación Operativa'!K204="","",'2. Programación Operativa'!K204)</f>
        <v/>
      </c>
      <c r="I204" s="168"/>
      <c r="J204" s="169"/>
      <c r="K204" s="170"/>
      <c r="L204" s="171" t="str">
        <f ca="1">IF(J204="","",IF(J204="En proceso","En proceso",IF(J204="Pendiente","Pendiente",IF(J204="Eliminada","Eliminada",IF(AND(J204="Terminada",K204&lt;&gt;"",K204&gt;='2. Programación Operativa'!N204,K204&lt;=TODAY()),"Terminada",IF(K204&lt;'2. Programación Operativa'!N204,"La fecha no puede ser menor a la fecha inicial declarada",IF(AND(J204="",K204=""),"Complete Estados",IF(K204&gt;TODAY(),"Fecha mal declarada","Falta Registro"))))))))</f>
        <v/>
      </c>
      <c r="M204" s="172"/>
      <c r="N204" s="173" t="str">
        <f>IF('2. Programación Operativa'!L204="","",IF(M204="","Falta Información",IF(M204&gt;=0,M204/'2. Programación Operativa'!L204,"")))</f>
        <v/>
      </c>
      <c r="O204" s="71" t="str">
        <f t="shared" si="45"/>
        <v/>
      </c>
      <c r="P204" s="21" t="str">
        <f>IF(A204="","",IF(K204&gt;'2. Programación Operativa'!O204,"Terminada con retraso","Terminada"))</f>
        <v/>
      </c>
    </row>
    <row r="205" spans="1:16" s="8" customFormat="1" x14ac:dyDescent="0.25">
      <c r="A205" s="69" t="str">
        <f>'2. Programación Operativa'!A205</f>
        <v/>
      </c>
      <c r="B205" s="76"/>
      <c r="C205" s="167" t="str">
        <f>IF('2. Programación Operativa'!F205="","",'2. Programación Operativa'!F205)</f>
        <v/>
      </c>
      <c r="D205" s="167" t="str">
        <f>IF('2. Programación Operativa'!I205="","",'2. Programación Operativa'!I205)</f>
        <v/>
      </c>
      <c r="E205" s="167" t="str">
        <f t="shared" si="42"/>
        <v/>
      </c>
      <c r="F205" s="167" t="str">
        <f t="shared" si="44"/>
        <v/>
      </c>
      <c r="G205" s="167" t="str">
        <f t="shared" si="43"/>
        <v/>
      </c>
      <c r="H205" s="167" t="str">
        <f>IF('2. Programación Operativa'!K205="","",'2. Programación Operativa'!K205)</f>
        <v/>
      </c>
      <c r="I205" s="168"/>
      <c r="J205" s="169"/>
      <c r="K205" s="170"/>
      <c r="L205" s="171" t="str">
        <f ca="1">IF(J205="","",IF(J205="En proceso","En proceso",IF(J205="Pendiente","Pendiente",IF(J205="Eliminada","Eliminada",IF(AND(J205="Terminada",K205&lt;&gt;"",K205&gt;='2. Programación Operativa'!N205,K205&lt;=TODAY()),"Terminada",IF(K205&lt;'2. Programación Operativa'!N205,"La fecha no puede ser menor a la fecha inicial declarada",IF(AND(J205="",K205=""),"Complete Estados",IF(K205&gt;TODAY(),"Fecha mal declarada","Falta Registro"))))))))</f>
        <v/>
      </c>
      <c r="M205" s="172"/>
      <c r="N205" s="173" t="str">
        <f>IF('2. Programación Operativa'!L205="","",IF(M205="","Falta Información",IF(M205&gt;=0,M205/'2. Programación Operativa'!L205,"")))</f>
        <v/>
      </c>
      <c r="O205" s="71" t="str">
        <f t="shared" si="45"/>
        <v/>
      </c>
      <c r="P205" s="21" t="str">
        <f>IF(A205="","",IF(K205&gt;'2. Programación Operativa'!O205,"Terminada con retraso","Terminada"))</f>
        <v/>
      </c>
    </row>
    <row r="206" spans="1:16" s="8" customFormat="1" x14ac:dyDescent="0.25">
      <c r="A206" s="69" t="str">
        <f>'2. Programación Operativa'!A206</f>
        <v/>
      </c>
      <c r="B206" s="76"/>
      <c r="C206" s="167" t="str">
        <f>IF('2. Programación Operativa'!F206="","",'2. Programación Operativa'!F206)</f>
        <v/>
      </c>
      <c r="D206" s="167" t="str">
        <f>IF('2. Programación Operativa'!I206="","",'2. Programación Operativa'!I206)</f>
        <v/>
      </c>
      <c r="E206" s="167" t="str">
        <f t="shared" si="42"/>
        <v/>
      </c>
      <c r="F206" s="167" t="str">
        <f t="shared" si="44"/>
        <v/>
      </c>
      <c r="G206" s="167" t="str">
        <f t="shared" si="43"/>
        <v/>
      </c>
      <c r="H206" s="167" t="str">
        <f>IF('2. Programación Operativa'!K206="","",'2. Programación Operativa'!K206)</f>
        <v/>
      </c>
      <c r="I206" s="168"/>
      <c r="J206" s="169"/>
      <c r="K206" s="170"/>
      <c r="L206" s="171" t="str">
        <f ca="1">IF(J206="","",IF(J206="En proceso","En proceso",IF(J206="Pendiente","Pendiente",IF(J206="Eliminada","Eliminada",IF(AND(J206="Terminada",K206&lt;&gt;"",K206&gt;='2. Programación Operativa'!N206,K206&lt;=TODAY()),"Terminada",IF(K206&lt;'2. Programación Operativa'!N206,"La fecha no puede ser menor a la fecha inicial declarada",IF(AND(J206="",K206=""),"Complete Estados",IF(K206&gt;TODAY(),"Fecha mal declarada","Falta Registro"))))))))</f>
        <v/>
      </c>
      <c r="M206" s="172"/>
      <c r="N206" s="173" t="str">
        <f>IF('2. Programación Operativa'!L206="","",IF(M206="","Falta Información",IF(M206&gt;=0,M206/'2. Programación Operativa'!L206,"")))</f>
        <v/>
      </c>
      <c r="O206" s="71" t="str">
        <f t="shared" si="45"/>
        <v/>
      </c>
      <c r="P206" s="21" t="str">
        <f>IF(A206="","",IF(K206&gt;'2. Programación Operativa'!O206,"Terminada con retraso","Terminada"))</f>
        <v/>
      </c>
    </row>
    <row r="207" spans="1:16" s="8" customFormat="1" x14ac:dyDescent="0.25">
      <c r="A207" s="69" t="str">
        <f>'2. Programación Operativa'!A207</f>
        <v/>
      </c>
      <c r="B207" s="76"/>
      <c r="C207" s="167" t="str">
        <f>IF('2. Programación Operativa'!F207="","",'2. Programación Operativa'!F207)</f>
        <v/>
      </c>
      <c r="D207" s="167" t="str">
        <f>IF('2. Programación Operativa'!I207="","",'2. Programación Operativa'!I207)</f>
        <v/>
      </c>
      <c r="E207" s="167" t="str">
        <f t="shared" si="42"/>
        <v/>
      </c>
      <c r="F207" s="167" t="str">
        <f t="shared" si="44"/>
        <v/>
      </c>
      <c r="G207" s="167" t="str">
        <f t="shared" si="43"/>
        <v/>
      </c>
      <c r="H207" s="167" t="str">
        <f>IF('2. Programación Operativa'!K207="","",'2. Programación Operativa'!K207)</f>
        <v/>
      </c>
      <c r="I207" s="168"/>
      <c r="J207" s="169"/>
      <c r="K207" s="170"/>
      <c r="L207" s="171" t="str">
        <f ca="1">IF(J207="","",IF(J207="En proceso","En proceso",IF(J207="Pendiente","Pendiente",IF(J207="Eliminada","Eliminada",IF(AND(J207="Terminada",K207&lt;&gt;"",K207&gt;='2. Programación Operativa'!N207,K207&lt;=TODAY()),"Terminada",IF(K207&lt;'2. Programación Operativa'!N207,"La fecha no puede ser menor a la fecha inicial declarada",IF(AND(J207="",K207=""),"Complete Estados",IF(K207&gt;TODAY(),"Fecha mal declarada","Falta Registro"))))))))</f>
        <v/>
      </c>
      <c r="M207" s="172"/>
      <c r="N207" s="173" t="str">
        <f>IF('2. Programación Operativa'!L207="","",IF(M207="","Falta Información",IF(M207&gt;=0,M207/'2. Programación Operativa'!L207,"")))</f>
        <v/>
      </c>
      <c r="O207" s="71" t="str">
        <f t="shared" si="45"/>
        <v/>
      </c>
      <c r="P207" s="21" t="str">
        <f>IF(A207="","",IF(K207&gt;'2. Programación Operativa'!O207,"Terminada con retraso","Terminada"))</f>
        <v/>
      </c>
    </row>
    <row r="208" spans="1:16" s="8" customFormat="1" x14ac:dyDescent="0.25">
      <c r="A208" s="69" t="str">
        <f>'2. Programación Operativa'!A208</f>
        <v/>
      </c>
      <c r="B208" s="76"/>
      <c r="C208" s="167" t="str">
        <f>IF('2. Programación Operativa'!F208="","",'2. Programación Operativa'!F208)</f>
        <v/>
      </c>
      <c r="D208" s="167" t="str">
        <f>IF('2. Programación Operativa'!I208="","",'2. Programación Operativa'!I208)</f>
        <v/>
      </c>
      <c r="E208" s="167" t="str">
        <f t="shared" si="42"/>
        <v/>
      </c>
      <c r="F208" s="167" t="str">
        <f t="shared" si="44"/>
        <v/>
      </c>
      <c r="G208" s="167" t="str">
        <f t="shared" si="43"/>
        <v/>
      </c>
      <c r="H208" s="167" t="str">
        <f>IF('2. Programación Operativa'!K208="","",'2. Programación Operativa'!K208)</f>
        <v/>
      </c>
      <c r="I208" s="168"/>
      <c r="J208" s="169"/>
      <c r="K208" s="170"/>
      <c r="L208" s="171" t="str">
        <f ca="1">IF(J208="","",IF(J208="En proceso","En proceso",IF(J208="Pendiente","Pendiente",IF(J208="Eliminada","Eliminada",IF(AND(J208="Terminada",K208&lt;&gt;"",K208&gt;='2. Programación Operativa'!N208,K208&lt;=TODAY()),"Terminada",IF(K208&lt;'2. Programación Operativa'!N208,"La fecha no puede ser menor a la fecha inicial declarada",IF(AND(J208="",K208=""),"Complete Estados",IF(K208&gt;TODAY(),"Fecha mal declarada","Falta Registro"))))))))</f>
        <v/>
      </c>
      <c r="M208" s="172"/>
      <c r="N208" s="173" t="str">
        <f>IF('2. Programación Operativa'!L208="","",IF(M208="","Falta Información",IF(M208&gt;=0,M208/'2. Programación Operativa'!L208,"")))</f>
        <v/>
      </c>
      <c r="O208" s="71" t="str">
        <f t="shared" si="45"/>
        <v/>
      </c>
      <c r="P208" s="21" t="str">
        <f>IF(A208="","",IF(K208&gt;'2. Programación Operativa'!O208,"Terminada con retraso","Terminada"))</f>
        <v/>
      </c>
    </row>
    <row r="209" spans="1:16" s="8" customFormat="1" x14ac:dyDescent="0.25">
      <c r="A209" s="69" t="str">
        <f>'2. Programación Operativa'!A209</f>
        <v/>
      </c>
      <c r="B209" s="76"/>
      <c r="C209" s="167" t="str">
        <f>IF('2. Programación Operativa'!F209="","",'2. Programación Operativa'!F209)</f>
        <v/>
      </c>
      <c r="D209" s="167" t="str">
        <f>IF('2. Programación Operativa'!I209="","",'2. Programación Operativa'!I209)</f>
        <v/>
      </c>
      <c r="E209" s="167" t="str">
        <f t="shared" si="42"/>
        <v/>
      </c>
      <c r="F209" s="167" t="str">
        <f t="shared" si="44"/>
        <v/>
      </c>
      <c r="G209" s="167" t="str">
        <f t="shared" si="43"/>
        <v/>
      </c>
      <c r="H209" s="167" t="str">
        <f>IF('2. Programación Operativa'!K209="","",'2. Programación Operativa'!K209)</f>
        <v/>
      </c>
      <c r="I209" s="168"/>
      <c r="J209" s="169"/>
      <c r="K209" s="170"/>
      <c r="L209" s="171" t="str">
        <f ca="1">IF(J209="","",IF(J209="En proceso","En proceso",IF(J209="Pendiente","Pendiente",IF(J209="Eliminada","Eliminada",IF(AND(J209="Terminada",K209&lt;&gt;"",K209&gt;='2. Programación Operativa'!N209,K209&lt;=TODAY()),"Terminada",IF(K209&lt;'2. Programación Operativa'!N209,"La fecha no puede ser menor a la fecha inicial declarada",IF(AND(J209="",K209=""),"Complete Estados",IF(K209&gt;TODAY(),"Fecha mal declarada","Falta Registro"))))))))</f>
        <v/>
      </c>
      <c r="M209" s="172"/>
      <c r="N209" s="173" t="str">
        <f>IF('2. Programación Operativa'!L209="","",IF(M209="","Falta Información",IF(M209&gt;=0,M209/'2. Programación Operativa'!L209,"")))</f>
        <v/>
      </c>
      <c r="O209" s="71" t="str">
        <f t="shared" si="45"/>
        <v/>
      </c>
      <c r="P209" s="21" t="str">
        <f>IF(A209="","",IF(K209&gt;'2. Programación Operativa'!O209,"Terminada con retraso","Terminada"))</f>
        <v/>
      </c>
    </row>
  </sheetData>
  <sheetProtection algorithmName="SHA-512" hashValue="2glQdeA0CGUX+luGXJI+Dj5Q5UfpDagIX/+xfV1dpgUNiRfABIYJZbuNdtF4mfQ8LNWCWRprhnSQAldwoovhhg==" saltValue="vhnAMNEjAR1EfvY58FfcsA==" spinCount="100000" sheet="1" objects="1" scenarios="1"/>
  <mergeCells count="4">
    <mergeCell ref="M1:N1"/>
    <mergeCell ref="A1:A2"/>
    <mergeCell ref="J1:L1"/>
    <mergeCell ref="C1:E1"/>
  </mergeCells>
  <conditionalFormatting sqref="L3">
    <cfRule type="cellIs" dxfId="69" priority="37" operator="equal">
      <formula>"Terminada"</formula>
    </cfRule>
    <cfRule type="cellIs" dxfId="68" priority="38" operator="equal">
      <formula>"Eliminada"</formula>
    </cfRule>
    <cfRule type="cellIs" dxfId="67" priority="39" operator="equal">
      <formula>"Pendiente con retraso"</formula>
    </cfRule>
    <cfRule type="cellIs" dxfId="66" priority="40" operator="equal">
      <formula>"Pendiente"</formula>
    </cfRule>
    <cfRule type="cellIs" dxfId="65" priority="41" operator="equal">
      <formula>"En proceso con retraso"</formula>
    </cfRule>
    <cfRule type="cellIs" dxfId="64" priority="42" operator="equal">
      <formula>"En proceso"</formula>
    </cfRule>
  </conditionalFormatting>
  <conditionalFormatting sqref="N3">
    <cfRule type="iconSet" priority="49">
      <iconSet>
        <cfvo type="percent" val="0"/>
        <cfvo type="num" val="0.3"/>
        <cfvo type="num" val="0.7"/>
      </iconSet>
    </cfRule>
  </conditionalFormatting>
  <conditionalFormatting sqref="L4:L27">
    <cfRule type="cellIs" dxfId="63" priority="20" operator="equal">
      <formula>"Terminada"</formula>
    </cfRule>
    <cfRule type="cellIs" dxfId="62" priority="21" operator="equal">
      <formula>"Eliminada"</formula>
    </cfRule>
    <cfRule type="cellIs" dxfId="61" priority="22" operator="equal">
      <formula>"Pendiente con retraso"</formula>
    </cfRule>
    <cfRule type="cellIs" dxfId="60" priority="23" operator="equal">
      <formula>"Pendiente"</formula>
    </cfRule>
    <cfRule type="cellIs" dxfId="59" priority="24" operator="equal">
      <formula>"En proceso con retraso"</formula>
    </cfRule>
    <cfRule type="cellIs" dxfId="58" priority="25" operator="equal">
      <formula>"En proceso"</formula>
    </cfRule>
  </conditionalFormatting>
  <conditionalFormatting sqref="N4:N27">
    <cfRule type="iconSet" priority="19">
      <iconSet>
        <cfvo type="percent" val="0"/>
        <cfvo type="num" val="0.3"/>
        <cfvo type="num" val="0.7"/>
      </iconSet>
    </cfRule>
  </conditionalFormatting>
  <conditionalFormatting sqref="L29 L55 L81 L107 L133 L159 L185">
    <cfRule type="cellIs" dxfId="57" priority="12" operator="equal">
      <formula>"Terminada"</formula>
    </cfRule>
    <cfRule type="cellIs" dxfId="56" priority="13" operator="equal">
      <formula>"Eliminada"</formula>
    </cfRule>
    <cfRule type="cellIs" dxfId="55" priority="14" operator="equal">
      <formula>"Pendiente con retraso"</formula>
    </cfRule>
    <cfRule type="cellIs" dxfId="54" priority="15" operator="equal">
      <formula>"Pendiente"</formula>
    </cfRule>
    <cfRule type="cellIs" dxfId="53" priority="16" operator="equal">
      <formula>"En proceso con retraso"</formula>
    </cfRule>
    <cfRule type="cellIs" dxfId="52" priority="17" operator="equal">
      <formula>"En proceso"</formula>
    </cfRule>
  </conditionalFormatting>
  <conditionalFormatting sqref="N29 N55 N81 N107 N133 N159 N185">
    <cfRule type="iconSet" priority="18">
      <iconSet>
        <cfvo type="percent" val="0"/>
        <cfvo type="num" val="0.3"/>
        <cfvo type="num" val="0.7"/>
      </iconSet>
    </cfRule>
  </conditionalFormatting>
  <conditionalFormatting sqref="L30:L53 L56:L79 L82:L105 L108:L131 L134:L157 L160:L183 L186:L209">
    <cfRule type="cellIs" dxfId="51" priority="6" operator="equal">
      <formula>"Terminada"</formula>
    </cfRule>
    <cfRule type="cellIs" dxfId="50" priority="7" operator="equal">
      <formula>"Eliminada"</formula>
    </cfRule>
    <cfRule type="cellIs" dxfId="49" priority="8" operator="equal">
      <formula>"Pendiente con retraso"</formula>
    </cfRule>
    <cfRule type="cellIs" dxfId="48" priority="9" operator="equal">
      <formula>"Pendiente"</formula>
    </cfRule>
    <cfRule type="cellIs" dxfId="47" priority="10" operator="equal">
      <formula>"En proceso con retraso"</formula>
    </cfRule>
    <cfRule type="cellIs" dxfId="46" priority="11" operator="equal">
      <formula>"En proceso"</formula>
    </cfRule>
  </conditionalFormatting>
  <conditionalFormatting sqref="N30:N53 N56:N79 N82:N105 N108:N131 N134:N157 N160:N183 N186:N209">
    <cfRule type="iconSet" priority="5">
      <iconSet>
        <cfvo type="percent" val="0"/>
        <cfvo type="num" val="0.3"/>
        <cfvo type="num" val="0.7"/>
      </iconSet>
    </cfRule>
  </conditionalFormatting>
  <conditionalFormatting sqref="E1:E27 E210:E1048576">
    <cfRule type="cellIs" dxfId="45" priority="3" operator="equal">
      <formula>"Incompleto"</formula>
    </cfRule>
    <cfRule type="cellIs" dxfId="44" priority="4" operator="equal">
      <formula>"Completo"</formula>
    </cfRule>
  </conditionalFormatting>
  <conditionalFormatting sqref="E28:E209">
    <cfRule type="cellIs" dxfId="43" priority="1" operator="equal">
      <formula>"Incompleto"</formula>
    </cfRule>
    <cfRule type="cellIs" dxfId="42" priority="2" operator="equal">
      <formula>"Completo"</formula>
    </cfRule>
  </conditionalFormatting>
  <dataValidations count="2">
    <dataValidation type="list" allowBlank="1" showInputMessage="1" showErrorMessage="1" sqref="J185:J209 J29:J53 J55:J79 J81:J105 J107:J131 J133:J157 J159:J183" xr:uid="{E8F7D06A-BB4F-4F1A-9432-19A7C3B8082C}">
      <formula1>IF(A29="","",IF(H29="","",Estado_Actividad))</formula1>
    </dataValidation>
    <dataValidation type="list" allowBlank="1" showInputMessage="1" showErrorMessage="1" sqref="K3:K27 K29:K53 K55:K79 K81:K105 K107:K131 K133:K157 K159:K183 K185:K209" xr:uid="{2EA7EC32-0ED6-4AF0-845C-579B1DF9FC75}">
      <formula1>IF(OR(J3="En proceso",J3="Pendiente"),"",Fecha)</formula1>
    </dataValidation>
  </dataValidations>
  <pageMargins left="0.7" right="0.7" top="0.75" bottom="0.75" header="0.3" footer="0.3"/>
  <pageSetup scale="35" orientation="portrait" verticalDpi="0" r:id="rId1"/>
  <rowBreaks count="1" manualBreakCount="1">
    <brk id="125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CA175D-74B3-43DF-AD3D-7BC903F7320A}">
          <x14:formula1>
            <xm:f>Parámetros_generales!$C$2:$C$101</xm:f>
          </x14:formula1>
          <xm:sqref>M3:M27 M29:M53 M55:M79 M81:M105 M107:M131 M133:M157 M159:M183 M185:M209</xm:sqref>
        </x14:dataValidation>
        <x14:dataValidation type="list" allowBlank="1" showInputMessage="1" showErrorMessage="1" xr:uid="{27E8AE41-C268-4EC3-B44C-F33754E30D6D}">
          <x14:formula1>
            <xm:f>IF(A3="","",IF('2. Programación Operativa'!G3="","",Estado_Actividad))</xm:f>
          </x14:formula1>
          <xm:sqref>J3:J27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52F83-5BD5-4439-B176-6042507B184A}">
  <sheetPr>
    <tabColor rgb="FFC894A8"/>
  </sheetPr>
  <dimension ref="A1:S400"/>
  <sheetViews>
    <sheetView view="pageBreakPreview" topLeftCell="A4" zoomScale="70" zoomScaleNormal="70" zoomScaleSheetLayoutView="70" workbookViewId="0">
      <selection activeCell="E19" sqref="E19"/>
    </sheetView>
  </sheetViews>
  <sheetFormatPr baseColWidth="10" defaultRowHeight="15" x14ac:dyDescent="0.25"/>
  <cols>
    <col min="1" max="1" width="8.42578125" customWidth="1"/>
    <col min="2" max="2" width="24.42578125" customWidth="1"/>
    <col min="3" max="3" width="51" customWidth="1"/>
    <col min="4" max="4" width="29.140625" customWidth="1"/>
    <col min="5" max="5" width="13.5703125" style="213" customWidth="1"/>
    <col min="6" max="6" width="23.140625" customWidth="1"/>
    <col min="7" max="7" width="18.7109375" style="22" customWidth="1"/>
    <col min="8" max="8" width="18.85546875" customWidth="1"/>
    <col min="10" max="10" width="13.28515625" customWidth="1"/>
    <col min="11" max="11" width="18.140625" customWidth="1"/>
    <col min="12" max="12" width="16.5703125" customWidth="1"/>
    <col min="13" max="13" width="18.140625" customWidth="1"/>
    <col min="14" max="14" width="13.42578125" customWidth="1"/>
  </cols>
  <sheetData>
    <row r="1" spans="1:19" s="76" customFormat="1" ht="15" customHeight="1" x14ac:dyDescent="0.25">
      <c r="A1" s="303">
        <f>'0. Identificación'!$C$4</f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183"/>
      <c r="O1" s="183"/>
      <c r="P1" s="183"/>
      <c r="Q1" s="183"/>
      <c r="R1" s="183"/>
      <c r="S1" s="183"/>
    </row>
    <row r="2" spans="1:19" s="76" customFormat="1" ht="27" customHeight="1" x14ac:dyDescent="0.2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183"/>
      <c r="O2" s="183"/>
      <c r="P2" s="183"/>
      <c r="Q2" s="183"/>
      <c r="R2" s="183"/>
      <c r="S2" s="183"/>
    </row>
    <row r="3" spans="1:19" s="58" customFormat="1" ht="45.75" customHeight="1" x14ac:dyDescent="0.25">
      <c r="A3" s="76"/>
      <c r="B3" s="76"/>
      <c r="C3" s="185" t="s">
        <v>6101</v>
      </c>
      <c r="D3" s="76"/>
      <c r="E3" s="214"/>
      <c r="F3" s="76"/>
      <c r="G3" s="188"/>
      <c r="H3" s="76"/>
      <c r="I3" s="76"/>
      <c r="J3" s="76"/>
      <c r="K3" s="76"/>
      <c r="L3" s="76"/>
      <c r="M3" s="76"/>
      <c r="N3" s="76"/>
    </row>
    <row r="4" spans="1:19" s="58" customFormat="1" ht="4.5" customHeight="1" x14ac:dyDescent="0.35">
      <c r="A4" s="139"/>
      <c r="B4" s="140"/>
      <c r="C4" s="184"/>
      <c r="D4" s="100"/>
      <c r="E4" s="215"/>
      <c r="F4" s="101"/>
      <c r="G4" s="188"/>
      <c r="H4" s="76"/>
      <c r="I4" s="76"/>
      <c r="J4" s="76"/>
      <c r="K4" s="76"/>
      <c r="L4" s="76"/>
      <c r="M4" s="76"/>
      <c r="N4" s="76"/>
    </row>
    <row r="5" spans="1:19" s="58" customFormat="1" ht="36" customHeight="1" x14ac:dyDescent="0.25">
      <c r="A5" s="310" t="s">
        <v>6102</v>
      </c>
      <c r="B5" s="311"/>
      <c r="C5" s="203" t="s">
        <v>6103</v>
      </c>
      <c r="D5" s="101"/>
      <c r="E5" s="215"/>
      <c r="F5" s="101"/>
      <c r="G5" s="188"/>
      <c r="H5" s="76"/>
      <c r="I5" s="76"/>
      <c r="J5" s="76"/>
      <c r="K5" s="76"/>
      <c r="L5" s="76"/>
      <c r="M5" s="76"/>
      <c r="N5" s="76"/>
    </row>
    <row r="6" spans="1:19" s="58" customFormat="1" x14ac:dyDescent="0.25">
      <c r="A6" s="138"/>
      <c r="B6" s="138"/>
      <c r="C6" s="134"/>
      <c r="D6" s="102"/>
      <c r="E6" s="215"/>
      <c r="F6" s="101"/>
      <c r="G6" s="188"/>
      <c r="H6" s="76"/>
      <c r="I6" s="76"/>
      <c r="J6" s="76"/>
      <c r="K6" s="76"/>
      <c r="L6" s="76"/>
      <c r="M6" s="76"/>
      <c r="N6" s="76"/>
    </row>
    <row r="7" spans="1:19" s="58" customFormat="1" x14ac:dyDescent="0.25">
      <c r="A7" s="310" t="s">
        <v>6104</v>
      </c>
      <c r="B7" s="311"/>
      <c r="C7" s="289" t="str">
        <f>IFERROR(VLOOKUP('0. Identificación'!C9,COD_IES!C:G,2,0),"Falta Identificación")</f>
        <v>Falta Identificación</v>
      </c>
      <c r="D7" s="103"/>
      <c r="E7" s="215"/>
      <c r="F7" s="101"/>
      <c r="G7" s="188"/>
      <c r="H7" s="76"/>
      <c r="I7" s="76"/>
      <c r="J7" s="76"/>
      <c r="K7" s="76"/>
      <c r="L7" s="76"/>
      <c r="M7" s="76"/>
      <c r="N7" s="76"/>
    </row>
    <row r="8" spans="1:19" s="58" customFormat="1" x14ac:dyDescent="0.25">
      <c r="A8" s="138"/>
      <c r="B8" s="138"/>
      <c r="C8" s="135"/>
      <c r="D8" s="103"/>
      <c r="E8" s="215"/>
      <c r="F8" s="101"/>
      <c r="G8" s="188"/>
      <c r="H8" s="76"/>
      <c r="I8" s="76"/>
      <c r="J8" s="76"/>
      <c r="K8" s="76"/>
      <c r="L8" s="76"/>
      <c r="M8" s="76"/>
      <c r="N8" s="76"/>
    </row>
    <row r="9" spans="1:19" s="58" customFormat="1" x14ac:dyDescent="0.25">
      <c r="A9" s="310" t="s">
        <v>6105</v>
      </c>
      <c r="B9" s="311"/>
      <c r="C9" s="289" t="str">
        <f>IFERROR(VLOOKUP('0. Identificación'!C9,COD_IES!C:G,4,0),"Falta Identificación")</f>
        <v>Falta Identificación</v>
      </c>
      <c r="D9" s="101"/>
      <c r="E9" s="215"/>
      <c r="F9" s="101"/>
      <c r="G9" s="188"/>
      <c r="H9" s="76"/>
      <c r="I9" s="76"/>
      <c r="J9" s="76"/>
      <c r="K9" s="76"/>
      <c r="L9" s="76"/>
      <c r="M9" s="76"/>
      <c r="N9" s="76"/>
    </row>
    <row r="10" spans="1:19" s="58" customFormat="1" x14ac:dyDescent="0.25">
      <c r="A10" s="138"/>
      <c r="B10" s="138"/>
      <c r="C10" s="136"/>
      <c r="D10" s="104"/>
      <c r="E10" s="215"/>
      <c r="F10" s="101"/>
      <c r="G10" s="188"/>
      <c r="H10" s="76"/>
      <c r="I10" s="76"/>
      <c r="J10" s="76"/>
      <c r="K10" s="76"/>
      <c r="L10" s="76"/>
      <c r="M10" s="76"/>
      <c r="N10" s="76"/>
    </row>
    <row r="11" spans="1:19" s="58" customFormat="1" x14ac:dyDescent="0.25">
      <c r="A11" s="310" t="s">
        <v>6106</v>
      </c>
      <c r="B11" s="311"/>
      <c r="C11" s="289" t="str">
        <f>IFERROR(VLOOKUP('0. Identificación'!C9,COD_IES!C:G,5,0),"Falta Identificación")</f>
        <v>Falta Identificación</v>
      </c>
      <c r="D11" s="103"/>
      <c r="E11" s="216"/>
      <c r="F11" s="105"/>
      <c r="G11" s="188"/>
      <c r="H11" s="76"/>
      <c r="I11" s="76"/>
      <c r="J11" s="76"/>
      <c r="K11" s="76"/>
      <c r="L11" s="76"/>
      <c r="M11" s="76"/>
      <c r="N11" s="76"/>
    </row>
    <row r="12" spans="1:19" s="58" customFormat="1" x14ac:dyDescent="0.25">
      <c r="A12" s="137"/>
      <c r="B12" s="137"/>
      <c r="C12" s="137"/>
      <c r="D12" s="106"/>
      <c r="E12" s="217"/>
      <c r="F12" s="107"/>
      <c r="G12" s="188"/>
      <c r="H12" s="76"/>
      <c r="I12" s="76"/>
      <c r="J12" s="76"/>
      <c r="K12" s="76"/>
      <c r="L12" s="76"/>
      <c r="M12" s="76"/>
      <c r="N12" s="76"/>
    </row>
    <row r="13" spans="1:19" ht="40.5" customHeight="1" x14ac:dyDescent="0.25">
      <c r="A13" s="200" t="s">
        <v>6107</v>
      </c>
      <c r="B13" s="201" t="s">
        <v>6108</v>
      </c>
      <c r="C13" s="201" t="s">
        <v>6109</v>
      </c>
      <c r="D13" s="201" t="s">
        <v>6110</v>
      </c>
      <c r="E13" s="218" t="s">
        <v>6424</v>
      </c>
      <c r="F13" s="202" t="s">
        <v>6425</v>
      </c>
      <c r="G13" s="210" t="s">
        <v>6111</v>
      </c>
      <c r="H13" s="201" t="s">
        <v>6426</v>
      </c>
      <c r="I13" s="201" t="s">
        <v>5</v>
      </c>
      <c r="J13" s="201" t="s">
        <v>6427</v>
      </c>
      <c r="K13" s="201" t="s">
        <v>6428</v>
      </c>
      <c r="L13" s="201" t="s">
        <v>6429</v>
      </c>
      <c r="M13" s="201" t="s">
        <v>6112</v>
      </c>
    </row>
    <row r="14" spans="1:19" x14ac:dyDescent="0.25">
      <c r="A14" s="96" t="str">
        <f>IF(B14="","- S/R -",+COUNTA(B14))</f>
        <v>- S/R -</v>
      </c>
      <c r="B14" s="97"/>
      <c r="C14" s="97"/>
      <c r="D14" s="97"/>
      <c r="E14" s="219"/>
      <c r="F14" s="1"/>
      <c r="G14" s="211"/>
      <c r="H14" s="1"/>
      <c r="I14" s="1"/>
      <c r="J14" s="1"/>
      <c r="K14" s="1"/>
      <c r="L14" s="1"/>
      <c r="M14" s="1"/>
    </row>
    <row r="15" spans="1:19" x14ac:dyDescent="0.25">
      <c r="A15" s="96" t="str">
        <f>IF(B15="","",+COUNTA(B$14:$B15))</f>
        <v/>
      </c>
      <c r="B15" s="97"/>
      <c r="C15" s="97"/>
      <c r="D15" s="97"/>
      <c r="E15" s="219"/>
      <c r="F15" s="1"/>
      <c r="G15" s="211"/>
      <c r="H15" s="1"/>
      <c r="I15" s="1"/>
      <c r="J15" s="1"/>
      <c r="K15" s="1"/>
      <c r="L15" s="1"/>
      <c r="M15" s="1"/>
    </row>
    <row r="16" spans="1:19" x14ac:dyDescent="0.25">
      <c r="A16" s="96" t="str">
        <f>IF(B16="","",+COUNTA(B$14:$B16))</f>
        <v/>
      </c>
      <c r="B16" s="97"/>
      <c r="C16" s="97"/>
      <c r="D16" s="97"/>
      <c r="E16" s="219"/>
      <c r="F16" s="1"/>
      <c r="G16" s="211"/>
      <c r="H16" s="1"/>
      <c r="I16" s="1"/>
      <c r="J16" s="1"/>
      <c r="K16" s="1"/>
      <c r="L16" s="1"/>
      <c r="M16" s="1"/>
    </row>
    <row r="17" spans="1:13" x14ac:dyDescent="0.25">
      <c r="A17" s="96" t="str">
        <f>IF(B17="","",+COUNTA(B$14:$B17))</f>
        <v/>
      </c>
      <c r="B17" s="97"/>
      <c r="C17" s="97"/>
      <c r="D17" s="97"/>
      <c r="E17" s="219"/>
      <c r="F17" s="1"/>
      <c r="G17" s="211"/>
      <c r="H17" s="1"/>
      <c r="I17" s="1"/>
      <c r="J17" s="1"/>
      <c r="K17" s="1"/>
      <c r="L17" s="1"/>
      <c r="M17" s="1"/>
    </row>
    <row r="18" spans="1:13" x14ac:dyDescent="0.25">
      <c r="A18" s="96" t="str">
        <f>IF(B18="","",+COUNTA(B$14:$B18))</f>
        <v/>
      </c>
      <c r="B18" s="97"/>
      <c r="C18" s="97"/>
      <c r="D18" s="97"/>
      <c r="E18" s="219"/>
      <c r="F18" s="1"/>
      <c r="G18" s="211"/>
      <c r="H18" s="1"/>
      <c r="I18" s="1"/>
      <c r="J18" s="1"/>
      <c r="K18" s="1"/>
      <c r="L18" s="1"/>
      <c r="M18" s="1"/>
    </row>
    <row r="19" spans="1:13" x14ac:dyDescent="0.25">
      <c r="A19" s="96" t="str">
        <f>IF(B19="","",+COUNTA(B$14:$B19))</f>
        <v/>
      </c>
      <c r="B19" s="97"/>
      <c r="C19" s="97"/>
      <c r="D19" s="97"/>
      <c r="E19" s="219"/>
      <c r="F19" s="1"/>
      <c r="G19" s="211"/>
      <c r="H19" s="1"/>
      <c r="I19" s="1"/>
      <c r="J19" s="1"/>
      <c r="K19" s="1"/>
      <c r="L19" s="1"/>
      <c r="M19" s="1"/>
    </row>
    <row r="20" spans="1:13" x14ac:dyDescent="0.25">
      <c r="A20" s="96" t="str">
        <f>IF(B20="","",+COUNTA(B$14:$B20))</f>
        <v/>
      </c>
      <c r="B20" s="97"/>
      <c r="C20" s="97"/>
      <c r="D20" s="97"/>
      <c r="E20" s="219"/>
      <c r="F20" s="1"/>
      <c r="G20" s="211"/>
      <c r="H20" s="1"/>
      <c r="I20" s="1"/>
      <c r="J20" s="1"/>
      <c r="K20" s="1"/>
      <c r="L20" s="1"/>
      <c r="M20" s="1"/>
    </row>
    <row r="21" spans="1:13" x14ac:dyDescent="0.25">
      <c r="A21" s="96" t="str">
        <f>IF(B21="","",+COUNTA(B$14:$B21))</f>
        <v/>
      </c>
      <c r="B21" s="97"/>
      <c r="C21" s="97"/>
      <c r="D21" s="97"/>
      <c r="E21" s="219"/>
      <c r="F21" s="1"/>
      <c r="G21" s="211"/>
      <c r="H21" s="1"/>
      <c r="I21" s="1"/>
      <c r="J21" s="1"/>
      <c r="K21" s="1"/>
      <c r="L21" s="1"/>
      <c r="M21" s="1"/>
    </row>
    <row r="22" spans="1:13" x14ac:dyDescent="0.25">
      <c r="A22" s="96" t="str">
        <f>IF(B22="","",+COUNTA(B$14:$B22))</f>
        <v/>
      </c>
      <c r="B22" s="97"/>
      <c r="C22" s="97"/>
      <c r="D22" s="97"/>
      <c r="E22" s="219"/>
      <c r="F22" s="1"/>
      <c r="G22" s="211"/>
      <c r="H22" s="1"/>
      <c r="I22" s="1"/>
      <c r="J22" s="1"/>
      <c r="K22" s="1"/>
      <c r="L22" s="1"/>
      <c r="M22" s="1"/>
    </row>
    <row r="23" spans="1:13" x14ac:dyDescent="0.25">
      <c r="A23" s="96" t="str">
        <f>IF(B23="","",+COUNTA(B$14:$B23))</f>
        <v/>
      </c>
      <c r="B23" s="97"/>
      <c r="C23" s="97"/>
      <c r="D23" s="97"/>
      <c r="E23" s="219"/>
      <c r="F23" s="1"/>
      <c r="G23" s="211"/>
      <c r="H23" s="1"/>
      <c r="I23" s="1"/>
      <c r="J23" s="1"/>
      <c r="K23" s="1"/>
      <c r="L23" s="1"/>
      <c r="M23" s="1"/>
    </row>
    <row r="24" spans="1:13" x14ac:dyDescent="0.25">
      <c r="A24" s="96" t="str">
        <f>IF(B24="","",+COUNTA(B$14:$B24))</f>
        <v/>
      </c>
      <c r="B24" s="97"/>
      <c r="C24" s="97"/>
      <c r="D24" s="97"/>
      <c r="E24" s="219"/>
      <c r="F24" s="1"/>
      <c r="G24" s="211"/>
      <c r="H24" s="1"/>
      <c r="I24" s="1"/>
      <c r="J24" s="1"/>
      <c r="K24" s="1"/>
      <c r="L24" s="1"/>
      <c r="M24" s="1"/>
    </row>
    <row r="25" spans="1:13" x14ac:dyDescent="0.25">
      <c r="A25" s="96" t="str">
        <f>IF(B25="","",+COUNTA(B$14:$B25))</f>
        <v/>
      </c>
      <c r="B25" s="97"/>
      <c r="C25" s="97"/>
      <c r="D25" s="97"/>
      <c r="E25" s="219"/>
      <c r="F25" s="1"/>
      <c r="G25" s="211"/>
      <c r="H25" s="1"/>
      <c r="I25" s="1"/>
      <c r="J25" s="1"/>
      <c r="K25" s="1"/>
      <c r="L25" s="1"/>
      <c r="M25" s="1"/>
    </row>
    <row r="26" spans="1:13" x14ac:dyDescent="0.25">
      <c r="A26" s="96" t="str">
        <f>IF(B26="","",+COUNTA(B$14:$B26))</f>
        <v/>
      </c>
      <c r="B26" s="97"/>
      <c r="C26" s="97"/>
      <c r="D26" s="97"/>
      <c r="E26" s="219"/>
      <c r="F26" s="1"/>
      <c r="G26" s="211"/>
      <c r="H26" s="1"/>
      <c r="I26" s="1"/>
      <c r="J26" s="1"/>
      <c r="K26" s="1"/>
      <c r="L26" s="1"/>
      <c r="M26" s="1"/>
    </row>
    <row r="27" spans="1:13" x14ac:dyDescent="0.25">
      <c r="A27" s="96" t="str">
        <f>IF(B27="","",+COUNTA(B$14:$B27))</f>
        <v/>
      </c>
      <c r="B27" s="97"/>
      <c r="C27" s="97"/>
      <c r="D27" s="97"/>
      <c r="E27" s="219"/>
      <c r="F27" s="1"/>
      <c r="G27" s="211"/>
      <c r="H27" s="1"/>
      <c r="I27" s="1"/>
      <c r="J27" s="1"/>
      <c r="K27" s="1"/>
      <c r="L27" s="1"/>
      <c r="M27" s="1"/>
    </row>
    <row r="28" spans="1:13" x14ac:dyDescent="0.25">
      <c r="A28" s="96" t="str">
        <f>IF(B28="","",+COUNTA(B$14:$B28))</f>
        <v/>
      </c>
      <c r="B28" s="97"/>
      <c r="C28" s="97"/>
      <c r="D28" s="97"/>
      <c r="E28" s="219"/>
      <c r="F28" s="1"/>
      <c r="G28" s="211"/>
      <c r="H28" s="1"/>
      <c r="I28" s="1"/>
      <c r="J28" s="1"/>
      <c r="K28" s="1"/>
      <c r="L28" s="1"/>
      <c r="M28" s="1"/>
    </row>
    <row r="29" spans="1:13" x14ac:dyDescent="0.25">
      <c r="A29" s="96" t="str">
        <f>IF(B29="","",+COUNTA(B$14:$B29))</f>
        <v/>
      </c>
      <c r="B29" s="97"/>
      <c r="C29" s="97"/>
      <c r="D29" s="97"/>
      <c r="E29" s="219"/>
      <c r="F29" s="1"/>
      <c r="G29" s="211"/>
      <c r="H29" s="1"/>
      <c r="I29" s="1"/>
      <c r="J29" s="1"/>
      <c r="K29" s="1"/>
      <c r="L29" s="1"/>
      <c r="M29" s="1"/>
    </row>
    <row r="30" spans="1:13" x14ac:dyDescent="0.25">
      <c r="A30" s="96" t="str">
        <f>IF(B30="","",+COUNTA(B$14:$B30))</f>
        <v/>
      </c>
      <c r="B30" s="97"/>
      <c r="C30" s="97"/>
      <c r="D30" s="97"/>
      <c r="E30" s="219"/>
      <c r="F30" s="1"/>
      <c r="G30" s="211"/>
      <c r="H30" s="1"/>
      <c r="I30" s="1"/>
      <c r="J30" s="1"/>
      <c r="K30" s="1"/>
      <c r="L30" s="1"/>
      <c r="M30" s="1"/>
    </row>
    <row r="31" spans="1:13" x14ac:dyDescent="0.25">
      <c r="A31" s="96" t="str">
        <f>IF(B31="","",+COUNTA(B$14:$B31))</f>
        <v/>
      </c>
      <c r="B31" s="97"/>
      <c r="C31" s="97"/>
      <c r="D31" s="97"/>
      <c r="E31" s="219"/>
      <c r="F31" s="1"/>
      <c r="G31" s="211"/>
      <c r="H31" s="1"/>
      <c r="I31" s="1"/>
      <c r="J31" s="1"/>
      <c r="K31" s="1"/>
      <c r="L31" s="1"/>
      <c r="M31" s="1"/>
    </row>
    <row r="32" spans="1:13" x14ac:dyDescent="0.25">
      <c r="A32" s="96" t="str">
        <f>IF(B32="","",+COUNTA(B$14:$B32))</f>
        <v/>
      </c>
      <c r="B32" s="97"/>
      <c r="C32" s="97"/>
      <c r="D32" s="97"/>
      <c r="E32" s="219"/>
      <c r="F32" s="1"/>
      <c r="G32" s="211"/>
      <c r="H32" s="1"/>
      <c r="I32" s="1"/>
      <c r="J32" s="1"/>
      <c r="K32" s="1"/>
      <c r="L32" s="1"/>
      <c r="M32" s="1"/>
    </row>
    <row r="33" spans="1:13" x14ac:dyDescent="0.25">
      <c r="A33" s="96" t="str">
        <f>IF(B33="","",+COUNTA(B$14:$B33))</f>
        <v/>
      </c>
      <c r="B33" s="97"/>
      <c r="C33" s="97"/>
      <c r="D33" s="97"/>
      <c r="E33" s="219"/>
      <c r="F33" s="1"/>
      <c r="G33" s="211"/>
      <c r="H33" s="1"/>
      <c r="I33" s="1"/>
      <c r="J33" s="1"/>
      <c r="K33" s="1"/>
      <c r="L33" s="1"/>
      <c r="M33" s="1"/>
    </row>
    <row r="34" spans="1:13" x14ac:dyDescent="0.25">
      <c r="A34" s="96" t="str">
        <f>IF(B34="","",+COUNTA(B$14:$B34))</f>
        <v/>
      </c>
      <c r="B34" s="97"/>
      <c r="C34" s="97"/>
      <c r="D34" s="97"/>
      <c r="E34" s="219"/>
      <c r="F34" s="1"/>
      <c r="G34" s="211"/>
      <c r="H34" s="1"/>
      <c r="I34" s="1"/>
      <c r="J34" s="1"/>
      <c r="K34" s="1"/>
      <c r="L34" s="1"/>
      <c r="M34" s="1"/>
    </row>
    <row r="35" spans="1:13" x14ac:dyDescent="0.25">
      <c r="A35" s="96" t="str">
        <f>IF(B35="","",+COUNTA(B$14:$B35))</f>
        <v/>
      </c>
      <c r="B35" s="97"/>
      <c r="C35" s="97"/>
      <c r="D35" s="97"/>
      <c r="E35" s="219"/>
      <c r="F35" s="1"/>
      <c r="G35" s="211"/>
      <c r="H35" s="1"/>
      <c r="I35" s="1"/>
      <c r="J35" s="1"/>
      <c r="K35" s="1"/>
      <c r="L35" s="1"/>
      <c r="M35" s="1"/>
    </row>
    <row r="36" spans="1:13" x14ac:dyDescent="0.25">
      <c r="A36" s="96" t="str">
        <f>IF(B36="","",+COUNTA(B$14:$B36))</f>
        <v/>
      </c>
      <c r="B36" s="97"/>
      <c r="C36" s="97"/>
      <c r="D36" s="97"/>
      <c r="E36" s="219"/>
      <c r="F36" s="1"/>
      <c r="G36" s="211"/>
      <c r="H36" s="1"/>
      <c r="I36" s="1"/>
      <c r="J36" s="1"/>
      <c r="K36" s="1"/>
      <c r="L36" s="1"/>
      <c r="M36" s="1"/>
    </row>
    <row r="37" spans="1:13" x14ac:dyDescent="0.25">
      <c r="A37" s="96" t="str">
        <f>IF(B37="","",+COUNTA(B$14:$B37))</f>
        <v/>
      </c>
      <c r="B37" s="97"/>
      <c r="C37" s="97"/>
      <c r="D37" s="97"/>
      <c r="E37" s="219"/>
      <c r="F37" s="1"/>
      <c r="G37" s="211"/>
      <c r="H37" s="1"/>
      <c r="I37" s="1"/>
      <c r="J37" s="1"/>
      <c r="K37" s="1"/>
      <c r="L37" s="1"/>
      <c r="M37" s="1"/>
    </row>
    <row r="38" spans="1:13" x14ac:dyDescent="0.25">
      <c r="A38" s="96" t="str">
        <f>IF(B38="","",+COUNTA(B$14:$B38))</f>
        <v/>
      </c>
      <c r="B38" s="97"/>
      <c r="C38" s="97"/>
      <c r="D38" s="97"/>
      <c r="E38" s="219"/>
      <c r="F38" s="1"/>
      <c r="G38" s="211"/>
      <c r="H38" s="1"/>
      <c r="I38" s="1"/>
      <c r="J38" s="1"/>
      <c r="K38" s="1"/>
      <c r="L38" s="1"/>
      <c r="M38" s="1"/>
    </row>
    <row r="39" spans="1:13" x14ac:dyDescent="0.25">
      <c r="A39" s="96" t="str">
        <f>IF(B39="","",+COUNTA(B$14:$B39))</f>
        <v/>
      </c>
      <c r="B39" s="97"/>
      <c r="C39" s="97"/>
      <c r="D39" s="97"/>
      <c r="E39" s="219"/>
      <c r="F39" s="1"/>
      <c r="G39" s="211"/>
      <c r="H39" s="1"/>
      <c r="I39" s="1"/>
      <c r="J39" s="1"/>
      <c r="K39" s="1"/>
      <c r="L39" s="1"/>
      <c r="M39" s="1"/>
    </row>
    <row r="40" spans="1:13" x14ac:dyDescent="0.25">
      <c r="A40" s="96" t="str">
        <f>IF(B40="","",+COUNTA(B$14:$B40))</f>
        <v/>
      </c>
      <c r="B40" s="97"/>
      <c r="C40" s="97"/>
      <c r="D40" s="97"/>
      <c r="E40" s="219"/>
      <c r="F40" s="1"/>
      <c r="G40" s="211"/>
      <c r="H40" s="1"/>
      <c r="I40" s="1"/>
      <c r="J40" s="1"/>
      <c r="K40" s="1"/>
      <c r="L40" s="1"/>
      <c r="M40" s="1"/>
    </row>
    <row r="41" spans="1:13" x14ac:dyDescent="0.25">
      <c r="A41" s="96" t="str">
        <f>IF(B41="","",+COUNTA(B$14:$B41))</f>
        <v/>
      </c>
      <c r="B41" s="97"/>
      <c r="C41" s="97"/>
      <c r="D41" s="97"/>
      <c r="E41" s="219"/>
      <c r="F41" s="1"/>
      <c r="G41" s="211"/>
      <c r="H41" s="1"/>
      <c r="I41" s="1"/>
      <c r="J41" s="1"/>
      <c r="K41" s="1"/>
      <c r="L41" s="1"/>
      <c r="M41" s="1"/>
    </row>
    <row r="42" spans="1:13" x14ac:dyDescent="0.25">
      <c r="A42" s="96" t="str">
        <f>IF(B42="","",+COUNTA(B$14:$B42))</f>
        <v/>
      </c>
      <c r="B42" s="97"/>
      <c r="C42" s="97"/>
      <c r="D42" s="97"/>
      <c r="E42" s="219"/>
      <c r="F42" s="1"/>
      <c r="G42" s="211"/>
      <c r="H42" s="1"/>
      <c r="I42" s="1"/>
      <c r="J42" s="1"/>
      <c r="K42" s="1"/>
      <c r="L42" s="1"/>
      <c r="M42" s="1"/>
    </row>
    <row r="43" spans="1:13" x14ac:dyDescent="0.25">
      <c r="A43" s="96" t="str">
        <f>IF(B43="","",+COUNTA(B$14:$B43))</f>
        <v/>
      </c>
      <c r="B43" s="97"/>
      <c r="C43" s="97"/>
      <c r="D43" s="97"/>
      <c r="E43" s="219"/>
      <c r="F43" s="1"/>
      <c r="G43" s="211"/>
      <c r="H43" s="1"/>
      <c r="I43" s="1"/>
      <c r="J43" s="1"/>
      <c r="K43" s="1"/>
      <c r="L43" s="1"/>
      <c r="M43" s="1"/>
    </row>
    <row r="44" spans="1:13" x14ac:dyDescent="0.25">
      <c r="A44" s="96" t="str">
        <f>IF(B44="","",+COUNTA(B$14:$B44))</f>
        <v/>
      </c>
      <c r="B44" s="97"/>
      <c r="C44" s="97"/>
      <c r="D44" s="97"/>
      <c r="E44" s="219"/>
      <c r="F44" s="1"/>
      <c r="G44" s="211"/>
      <c r="H44" s="1"/>
      <c r="I44" s="1"/>
      <c r="J44" s="1"/>
      <c r="K44" s="1"/>
      <c r="L44" s="1"/>
      <c r="M44" s="1"/>
    </row>
    <row r="45" spans="1:13" x14ac:dyDescent="0.25">
      <c r="A45" s="96" t="str">
        <f>IF(B45="","",+COUNTA(B$14:$B45))</f>
        <v/>
      </c>
      <c r="B45" s="97"/>
      <c r="C45" s="97"/>
      <c r="D45" s="97"/>
      <c r="E45" s="219"/>
      <c r="F45" s="1"/>
      <c r="G45" s="211"/>
      <c r="H45" s="1"/>
      <c r="I45" s="1"/>
      <c r="J45" s="1"/>
      <c r="K45" s="1"/>
      <c r="L45" s="1"/>
      <c r="M45" s="1"/>
    </row>
    <row r="46" spans="1:13" x14ac:dyDescent="0.25">
      <c r="A46" s="96" t="str">
        <f>IF(B46="","",+COUNTA(B$14:$B46))</f>
        <v/>
      </c>
      <c r="B46" s="97"/>
      <c r="C46" s="97"/>
      <c r="D46" s="97"/>
      <c r="E46" s="219"/>
      <c r="F46" s="1"/>
      <c r="G46" s="211"/>
      <c r="H46" s="1"/>
      <c r="I46" s="1"/>
      <c r="J46" s="1"/>
      <c r="K46" s="1"/>
      <c r="L46" s="1"/>
      <c r="M46" s="1"/>
    </row>
    <row r="47" spans="1:13" x14ac:dyDescent="0.25">
      <c r="A47" s="96" t="str">
        <f>IF(B47="","",+COUNTA(B$14:$B47))</f>
        <v/>
      </c>
      <c r="B47" s="97"/>
      <c r="C47" s="97"/>
      <c r="D47" s="97"/>
      <c r="E47" s="219"/>
      <c r="F47" s="1"/>
      <c r="G47" s="211"/>
      <c r="H47" s="1"/>
      <c r="I47" s="1"/>
      <c r="J47" s="1"/>
      <c r="K47" s="1"/>
      <c r="L47" s="1"/>
      <c r="M47" s="1"/>
    </row>
    <row r="48" spans="1:13" x14ac:dyDescent="0.25">
      <c r="A48" s="96" t="str">
        <f>IF(B48="","",+COUNTA(B$14:$B48))</f>
        <v/>
      </c>
      <c r="B48" s="97"/>
      <c r="C48" s="97"/>
      <c r="D48" s="97"/>
      <c r="E48" s="219"/>
      <c r="F48" s="1"/>
      <c r="G48" s="211"/>
      <c r="H48" s="1"/>
      <c r="I48" s="1"/>
      <c r="J48" s="1"/>
      <c r="K48" s="1"/>
      <c r="L48" s="1"/>
      <c r="M48" s="1"/>
    </row>
    <row r="49" spans="1:13" x14ac:dyDescent="0.25">
      <c r="A49" s="96" t="str">
        <f>IF(B49="","",+COUNTA(B$14:$B49))</f>
        <v/>
      </c>
      <c r="B49" s="97"/>
      <c r="C49" s="97"/>
      <c r="D49" s="97"/>
      <c r="E49" s="219"/>
      <c r="F49" s="1"/>
      <c r="G49" s="211"/>
      <c r="H49" s="1"/>
      <c r="I49" s="1"/>
      <c r="J49" s="1"/>
      <c r="K49" s="1"/>
      <c r="L49" s="1"/>
      <c r="M49" s="1"/>
    </row>
    <row r="50" spans="1:13" x14ac:dyDescent="0.25">
      <c r="A50" s="96" t="str">
        <f>IF(B50="","",+COUNTA(B$14:$B50))</f>
        <v/>
      </c>
      <c r="B50" s="97"/>
      <c r="C50" s="97"/>
      <c r="D50" s="97"/>
      <c r="E50" s="219"/>
      <c r="F50" s="1"/>
      <c r="G50" s="211"/>
      <c r="H50" s="1"/>
      <c r="I50" s="1"/>
      <c r="J50" s="1"/>
      <c r="K50" s="1"/>
      <c r="L50" s="1"/>
      <c r="M50" s="1"/>
    </row>
    <row r="51" spans="1:13" x14ac:dyDescent="0.25">
      <c r="A51" s="96" t="str">
        <f>IF(B51="","",+COUNTA(B$14:$B51))</f>
        <v/>
      </c>
      <c r="B51" s="97"/>
      <c r="C51" s="97"/>
      <c r="D51" s="97"/>
      <c r="E51" s="219"/>
      <c r="F51" s="1"/>
      <c r="G51" s="211"/>
      <c r="H51" s="1"/>
      <c r="I51" s="1"/>
      <c r="J51" s="1"/>
      <c r="K51" s="1"/>
      <c r="L51" s="1"/>
      <c r="M51" s="1"/>
    </row>
    <row r="52" spans="1:13" x14ac:dyDescent="0.25">
      <c r="A52" s="96" t="str">
        <f>IF(B52="","",+COUNTA(B$14:$B52))</f>
        <v/>
      </c>
      <c r="B52" s="97"/>
      <c r="C52" s="97"/>
      <c r="D52" s="97"/>
      <c r="E52" s="219"/>
      <c r="F52" s="1"/>
      <c r="G52" s="211"/>
      <c r="H52" s="1"/>
      <c r="I52" s="1"/>
      <c r="J52" s="1"/>
      <c r="K52" s="1"/>
      <c r="L52" s="1"/>
      <c r="M52" s="1"/>
    </row>
    <row r="53" spans="1:13" x14ac:dyDescent="0.25">
      <c r="A53" s="96" t="str">
        <f>IF(B53="","",+COUNTA(B$14:$B53))</f>
        <v/>
      </c>
      <c r="B53" s="97"/>
      <c r="C53" s="97"/>
      <c r="D53" s="97"/>
      <c r="E53" s="219"/>
      <c r="F53" s="1"/>
      <c r="G53" s="211"/>
      <c r="H53" s="1"/>
      <c r="I53" s="1"/>
      <c r="J53" s="1"/>
      <c r="K53" s="1"/>
      <c r="L53" s="1"/>
      <c r="M53" s="1"/>
    </row>
    <row r="54" spans="1:13" x14ac:dyDescent="0.25">
      <c r="A54" s="96" t="str">
        <f>IF(B54="","",+COUNTA(B$14:$B54))</f>
        <v/>
      </c>
      <c r="B54" s="97"/>
      <c r="C54" s="97"/>
      <c r="D54" s="97"/>
      <c r="E54" s="219"/>
      <c r="F54" s="1"/>
      <c r="G54" s="211"/>
      <c r="H54" s="1"/>
      <c r="I54" s="1"/>
      <c r="J54" s="1"/>
      <c r="K54" s="1"/>
      <c r="L54" s="1"/>
      <c r="M54" s="1"/>
    </row>
    <row r="55" spans="1:13" x14ac:dyDescent="0.25">
      <c r="A55" s="96" t="str">
        <f>IF(B55="","",+COUNTA(B$14:$B55))</f>
        <v/>
      </c>
      <c r="B55" s="97"/>
      <c r="C55" s="97"/>
      <c r="D55" s="97"/>
      <c r="E55" s="219"/>
      <c r="F55" s="1"/>
      <c r="G55" s="211"/>
      <c r="H55" s="1"/>
      <c r="I55" s="1"/>
      <c r="J55" s="1"/>
      <c r="K55" s="1"/>
      <c r="L55" s="1"/>
      <c r="M55" s="1"/>
    </row>
    <row r="56" spans="1:13" x14ac:dyDescent="0.25">
      <c r="A56" s="96" t="str">
        <f>IF(B56="","",+COUNTA(B$14:$B56))</f>
        <v/>
      </c>
      <c r="B56" s="97"/>
      <c r="C56" s="97"/>
      <c r="D56" s="97"/>
      <c r="E56" s="219"/>
      <c r="F56" s="1"/>
      <c r="G56" s="211"/>
      <c r="H56" s="1"/>
      <c r="I56" s="1"/>
      <c r="J56" s="1"/>
      <c r="K56" s="1"/>
      <c r="L56" s="1"/>
      <c r="M56" s="1"/>
    </row>
    <row r="57" spans="1:13" x14ac:dyDescent="0.25">
      <c r="A57" s="96" t="str">
        <f>IF(B57="","",+COUNTA(B$14:$B57))</f>
        <v/>
      </c>
      <c r="B57" s="97"/>
      <c r="C57" s="97"/>
      <c r="D57" s="97"/>
      <c r="E57" s="219"/>
      <c r="F57" s="1"/>
      <c r="G57" s="211"/>
      <c r="H57" s="1"/>
      <c r="I57" s="1"/>
      <c r="J57" s="1"/>
      <c r="K57" s="1"/>
      <c r="L57" s="1"/>
      <c r="M57" s="1"/>
    </row>
    <row r="58" spans="1:13" x14ac:dyDescent="0.25">
      <c r="A58" s="96" t="str">
        <f>IF(B58="","",+COUNTA(B$14:$B58))</f>
        <v/>
      </c>
      <c r="B58" s="97"/>
      <c r="C58" s="97"/>
      <c r="D58" s="97"/>
      <c r="E58" s="219"/>
      <c r="F58" s="1"/>
      <c r="G58" s="211"/>
      <c r="H58" s="1"/>
      <c r="I58" s="1"/>
      <c r="J58" s="1"/>
      <c r="K58" s="1"/>
      <c r="L58" s="1"/>
      <c r="M58" s="1"/>
    </row>
    <row r="59" spans="1:13" x14ac:dyDescent="0.25">
      <c r="A59" s="96" t="str">
        <f>IF(B59="","",+COUNTA(B$14:$B59))</f>
        <v/>
      </c>
      <c r="B59" s="97"/>
      <c r="C59" s="97"/>
      <c r="D59" s="97"/>
      <c r="E59" s="219"/>
      <c r="F59" s="1"/>
      <c r="G59" s="211"/>
      <c r="H59" s="1"/>
      <c r="I59" s="1"/>
      <c r="J59" s="1"/>
      <c r="K59" s="1"/>
      <c r="L59" s="1"/>
      <c r="M59" s="1"/>
    </row>
    <row r="60" spans="1:13" x14ac:dyDescent="0.25">
      <c r="A60" s="96" t="str">
        <f>IF(B60="","",+COUNTA(B$14:$B60))</f>
        <v/>
      </c>
      <c r="B60" s="97"/>
      <c r="C60" s="97"/>
      <c r="D60" s="97"/>
      <c r="E60" s="219"/>
      <c r="F60" s="1"/>
      <c r="G60" s="211"/>
      <c r="H60" s="1"/>
      <c r="I60" s="1"/>
      <c r="J60" s="1"/>
      <c r="K60" s="1"/>
      <c r="L60" s="1"/>
      <c r="M60" s="1"/>
    </row>
    <row r="61" spans="1:13" x14ac:dyDescent="0.25">
      <c r="A61" s="96" t="str">
        <f>IF(B61="","",+COUNTA(B$14:$B61))</f>
        <v/>
      </c>
      <c r="B61" s="97"/>
      <c r="C61" s="97"/>
      <c r="D61" s="97"/>
      <c r="E61" s="219"/>
      <c r="F61" s="1"/>
      <c r="G61" s="211"/>
      <c r="H61" s="1"/>
      <c r="I61" s="1"/>
      <c r="J61" s="1"/>
      <c r="K61" s="1"/>
      <c r="L61" s="1"/>
      <c r="M61" s="1"/>
    </row>
    <row r="62" spans="1:13" x14ac:dyDescent="0.25">
      <c r="A62" s="96" t="str">
        <f>IF(B62="","",+COUNTA(B$14:$B62))</f>
        <v/>
      </c>
      <c r="B62" s="97"/>
      <c r="C62" s="97"/>
      <c r="D62" s="97"/>
      <c r="E62" s="219"/>
      <c r="F62" s="1"/>
      <c r="G62" s="211"/>
      <c r="H62" s="1"/>
      <c r="I62" s="1"/>
      <c r="J62" s="1"/>
      <c r="K62" s="1"/>
      <c r="L62" s="1"/>
      <c r="M62" s="1"/>
    </row>
    <row r="63" spans="1:13" x14ac:dyDescent="0.25">
      <c r="A63" s="96" t="str">
        <f>IF(B63="","",+COUNTA(B$14:$B63))</f>
        <v/>
      </c>
      <c r="B63" s="97"/>
      <c r="C63" s="97"/>
      <c r="D63" s="97"/>
      <c r="E63" s="219"/>
      <c r="F63" s="1"/>
      <c r="G63" s="211"/>
      <c r="H63" s="1"/>
      <c r="I63" s="1"/>
      <c r="J63" s="1"/>
      <c r="K63" s="1"/>
      <c r="L63" s="1"/>
      <c r="M63" s="1"/>
    </row>
    <row r="64" spans="1:13" x14ac:dyDescent="0.25">
      <c r="A64" s="96" t="str">
        <f>IF(B64="","",+COUNTA(B$14:$B64))</f>
        <v/>
      </c>
      <c r="B64" s="97"/>
      <c r="C64" s="97"/>
      <c r="D64" s="97"/>
      <c r="E64" s="219"/>
      <c r="F64" s="1"/>
      <c r="G64" s="211"/>
      <c r="H64" s="1"/>
      <c r="I64" s="1"/>
      <c r="J64" s="1"/>
      <c r="K64" s="1"/>
      <c r="L64" s="1"/>
      <c r="M64" s="1"/>
    </row>
    <row r="65" spans="1:13" x14ac:dyDescent="0.25">
      <c r="A65" s="96" t="str">
        <f>IF(B65="","",+COUNTA(B$14:$B65))</f>
        <v/>
      </c>
      <c r="B65" s="97"/>
      <c r="C65" s="97"/>
      <c r="D65" s="97"/>
      <c r="E65" s="219"/>
      <c r="F65" s="1"/>
      <c r="G65" s="211"/>
      <c r="H65" s="1"/>
      <c r="I65" s="1"/>
      <c r="J65" s="1"/>
      <c r="K65" s="1"/>
      <c r="L65" s="1"/>
      <c r="M65" s="1"/>
    </row>
    <row r="66" spans="1:13" x14ac:dyDescent="0.25">
      <c r="A66" s="96" t="str">
        <f>IF(B66="","",+COUNTA(B$14:$B66))</f>
        <v/>
      </c>
      <c r="B66" s="97"/>
      <c r="C66" s="97"/>
      <c r="D66" s="97"/>
      <c r="E66" s="219"/>
      <c r="F66" s="1"/>
      <c r="G66" s="211"/>
      <c r="H66" s="1"/>
      <c r="I66" s="1"/>
      <c r="J66" s="1"/>
      <c r="K66" s="1"/>
      <c r="L66" s="1"/>
      <c r="M66" s="1"/>
    </row>
    <row r="67" spans="1:13" x14ac:dyDescent="0.25">
      <c r="A67" s="96" t="str">
        <f>IF(B67="","",+COUNTA(B$14:$B67))</f>
        <v/>
      </c>
      <c r="B67" s="97"/>
      <c r="C67" s="97"/>
      <c r="D67" s="97"/>
      <c r="E67" s="219"/>
      <c r="F67" s="1"/>
      <c r="G67" s="211"/>
      <c r="H67" s="1"/>
      <c r="I67" s="1"/>
      <c r="J67" s="1"/>
      <c r="K67" s="1"/>
      <c r="L67" s="1"/>
      <c r="M67" s="1"/>
    </row>
    <row r="68" spans="1:13" x14ac:dyDescent="0.25">
      <c r="A68" s="96" t="str">
        <f>IF(B68="","",+COUNTA(B$14:$B68))</f>
        <v/>
      </c>
      <c r="B68" s="97"/>
      <c r="C68" s="97"/>
      <c r="D68" s="97"/>
      <c r="E68" s="219"/>
      <c r="F68" s="1"/>
      <c r="G68" s="211"/>
      <c r="H68" s="1"/>
      <c r="I68" s="1"/>
      <c r="J68" s="1"/>
      <c r="K68" s="1"/>
      <c r="L68" s="1"/>
      <c r="M68" s="1"/>
    </row>
    <row r="69" spans="1:13" x14ac:dyDescent="0.25">
      <c r="A69" s="96" t="str">
        <f>IF(B69="","",+COUNTA(B$14:$B69))</f>
        <v/>
      </c>
      <c r="B69" s="97"/>
      <c r="C69" s="97"/>
      <c r="D69" s="97"/>
      <c r="E69" s="219"/>
      <c r="F69" s="1"/>
      <c r="G69" s="211"/>
      <c r="H69" s="1"/>
      <c r="I69" s="1"/>
      <c r="J69" s="1"/>
      <c r="K69" s="1"/>
      <c r="L69" s="1"/>
      <c r="M69" s="1"/>
    </row>
    <row r="70" spans="1:13" x14ac:dyDescent="0.25">
      <c r="A70" s="96" t="str">
        <f>IF(B70="","",+COUNTA(B$14:$B70))</f>
        <v/>
      </c>
      <c r="B70" s="97"/>
      <c r="C70" s="97"/>
      <c r="D70" s="97"/>
      <c r="E70" s="219"/>
      <c r="F70" s="1"/>
      <c r="G70" s="211"/>
      <c r="H70" s="1"/>
      <c r="I70" s="1"/>
      <c r="J70" s="1"/>
      <c r="K70" s="1"/>
      <c r="L70" s="1"/>
      <c r="M70" s="1"/>
    </row>
    <row r="71" spans="1:13" x14ac:dyDescent="0.25">
      <c r="A71" s="96" t="str">
        <f>IF(B71="","",+COUNTA(B$14:$B71))</f>
        <v/>
      </c>
      <c r="B71" s="97"/>
      <c r="C71" s="97"/>
      <c r="D71" s="97"/>
      <c r="E71" s="219"/>
      <c r="F71" s="1"/>
      <c r="G71" s="211"/>
      <c r="H71" s="1"/>
      <c r="I71" s="1"/>
      <c r="J71" s="1"/>
      <c r="K71" s="1"/>
      <c r="L71" s="1"/>
      <c r="M71" s="1"/>
    </row>
    <row r="72" spans="1:13" x14ac:dyDescent="0.25">
      <c r="A72" s="96" t="str">
        <f>IF(B72="","",+COUNTA(B$14:$B72))</f>
        <v/>
      </c>
      <c r="B72" s="97"/>
      <c r="C72" s="97"/>
      <c r="D72" s="97"/>
      <c r="E72" s="219"/>
      <c r="F72" s="1"/>
      <c r="G72" s="211"/>
      <c r="H72" s="1"/>
      <c r="I72" s="1"/>
      <c r="J72" s="1"/>
      <c r="K72" s="1"/>
      <c r="L72" s="1"/>
      <c r="M72" s="1"/>
    </row>
    <row r="73" spans="1:13" x14ac:dyDescent="0.25">
      <c r="A73" s="96" t="str">
        <f>IF(B73="","",+COUNTA(B$14:$B73))</f>
        <v/>
      </c>
      <c r="B73" s="97"/>
      <c r="C73" s="97"/>
      <c r="D73" s="97"/>
      <c r="E73" s="219"/>
      <c r="F73" s="1"/>
      <c r="G73" s="211"/>
      <c r="H73" s="1"/>
      <c r="I73" s="1"/>
      <c r="J73" s="1"/>
      <c r="K73" s="1"/>
      <c r="L73" s="1"/>
      <c r="M73" s="1"/>
    </row>
    <row r="74" spans="1:13" x14ac:dyDescent="0.25">
      <c r="A74" s="96" t="str">
        <f>IF(B74="","",+COUNTA(B$14:$B74))</f>
        <v/>
      </c>
      <c r="B74" s="97"/>
      <c r="C74" s="97"/>
      <c r="D74" s="97"/>
      <c r="E74" s="219"/>
      <c r="F74" s="1"/>
      <c r="G74" s="211"/>
      <c r="H74" s="1"/>
      <c r="I74" s="1"/>
      <c r="J74" s="1"/>
      <c r="K74" s="1"/>
      <c r="L74" s="1"/>
      <c r="M74" s="1"/>
    </row>
    <row r="75" spans="1:13" x14ac:dyDescent="0.25">
      <c r="A75" s="96" t="str">
        <f>IF(B75="","",+COUNTA(B$14:$B75))</f>
        <v/>
      </c>
      <c r="B75" s="97"/>
      <c r="C75" s="97"/>
      <c r="D75" s="97"/>
      <c r="E75" s="219"/>
      <c r="F75" s="1"/>
      <c r="G75" s="211"/>
      <c r="H75" s="1"/>
      <c r="I75" s="1"/>
      <c r="J75" s="1"/>
      <c r="K75" s="1"/>
      <c r="L75" s="1"/>
      <c r="M75" s="1"/>
    </row>
    <row r="76" spans="1:13" x14ac:dyDescent="0.25">
      <c r="A76" s="96" t="str">
        <f>IF(B76="","",+COUNTA(B$14:$B76))</f>
        <v/>
      </c>
      <c r="B76" s="97"/>
      <c r="C76" s="97"/>
      <c r="D76" s="97"/>
      <c r="E76" s="219"/>
      <c r="F76" s="1"/>
      <c r="G76" s="211"/>
      <c r="H76" s="1"/>
      <c r="I76" s="1"/>
      <c r="J76" s="1"/>
      <c r="K76" s="1"/>
      <c r="L76" s="1"/>
      <c r="M76" s="1"/>
    </row>
    <row r="77" spans="1:13" x14ac:dyDescent="0.25">
      <c r="A77" s="96" t="str">
        <f>IF(B77="","",+COUNTA(B$14:$B77))</f>
        <v/>
      </c>
      <c r="B77" s="97"/>
      <c r="C77" s="97"/>
      <c r="D77" s="97"/>
      <c r="E77" s="219"/>
      <c r="F77" s="1"/>
      <c r="G77" s="211"/>
      <c r="H77" s="1"/>
      <c r="I77" s="1"/>
      <c r="J77" s="1"/>
      <c r="K77" s="1"/>
      <c r="L77" s="1"/>
      <c r="M77" s="1"/>
    </row>
    <row r="78" spans="1:13" x14ac:dyDescent="0.25">
      <c r="A78" s="96" t="str">
        <f>IF(B78="","",+COUNTA(B$14:$B78))</f>
        <v/>
      </c>
      <c r="B78" s="97"/>
      <c r="C78" s="97"/>
      <c r="D78" s="97"/>
      <c r="E78" s="219"/>
      <c r="F78" s="1"/>
      <c r="G78" s="211"/>
      <c r="H78" s="1"/>
      <c r="I78" s="1"/>
      <c r="J78" s="1"/>
      <c r="K78" s="1"/>
      <c r="L78" s="1"/>
      <c r="M78" s="1"/>
    </row>
    <row r="79" spans="1:13" x14ac:dyDescent="0.25">
      <c r="A79" s="96" t="str">
        <f>IF(B79="","",+COUNTA(B$14:$B79))</f>
        <v/>
      </c>
      <c r="B79" s="97"/>
      <c r="C79" s="97"/>
      <c r="D79" s="97"/>
      <c r="E79" s="219"/>
      <c r="F79" s="1"/>
      <c r="G79" s="211"/>
      <c r="H79" s="1"/>
      <c r="I79" s="1"/>
      <c r="J79" s="1"/>
      <c r="K79" s="1"/>
      <c r="L79" s="1"/>
      <c r="M79" s="1"/>
    </row>
    <row r="80" spans="1:13" x14ac:dyDescent="0.25">
      <c r="A80" s="96" t="str">
        <f>IF(B80="","",+COUNTA(B$14:$B80))</f>
        <v/>
      </c>
      <c r="B80" s="97"/>
      <c r="C80" s="97"/>
      <c r="D80" s="97"/>
      <c r="E80" s="219"/>
      <c r="F80" s="1"/>
      <c r="G80" s="211"/>
      <c r="H80" s="1"/>
      <c r="I80" s="1"/>
      <c r="J80" s="1"/>
      <c r="K80" s="1"/>
      <c r="L80" s="1"/>
      <c r="M80" s="1"/>
    </row>
    <row r="81" spans="1:13" x14ac:dyDescent="0.25">
      <c r="A81" s="96" t="str">
        <f>IF(B81="","",+COUNTA(B$14:$B81))</f>
        <v/>
      </c>
      <c r="B81" s="97"/>
      <c r="C81" s="97"/>
      <c r="D81" s="97"/>
      <c r="E81" s="219"/>
      <c r="F81" s="1"/>
      <c r="G81" s="211"/>
      <c r="H81" s="1"/>
      <c r="I81" s="1"/>
      <c r="J81" s="1"/>
      <c r="K81" s="1"/>
      <c r="L81" s="1"/>
      <c r="M81" s="1"/>
    </row>
    <row r="82" spans="1:13" x14ac:dyDescent="0.25">
      <c r="A82" s="96" t="str">
        <f>IF(B82="","",+COUNTA(B$14:$B82))</f>
        <v/>
      </c>
      <c r="B82" s="97"/>
      <c r="C82" s="97"/>
      <c r="D82" s="97"/>
      <c r="E82" s="219"/>
      <c r="F82" s="1"/>
      <c r="G82" s="211"/>
      <c r="H82" s="1"/>
      <c r="I82" s="1"/>
      <c r="J82" s="1"/>
      <c r="K82" s="1"/>
      <c r="L82" s="1"/>
      <c r="M82" s="1"/>
    </row>
    <row r="83" spans="1:13" x14ac:dyDescent="0.25">
      <c r="A83" s="96" t="str">
        <f>IF(B83="","",+COUNTA(B$14:$B83))</f>
        <v/>
      </c>
      <c r="B83" s="97"/>
      <c r="C83" s="97"/>
      <c r="D83" s="97"/>
      <c r="E83" s="219"/>
      <c r="F83" s="1"/>
      <c r="G83" s="211"/>
      <c r="H83" s="1"/>
      <c r="I83" s="1"/>
      <c r="J83" s="1"/>
      <c r="K83" s="1"/>
      <c r="L83" s="1"/>
      <c r="M83" s="1"/>
    </row>
    <row r="84" spans="1:13" x14ac:dyDescent="0.25">
      <c r="A84" s="96" t="str">
        <f>IF(B84="","",+COUNTA(B$14:$B84))</f>
        <v/>
      </c>
      <c r="B84" s="97"/>
      <c r="C84" s="97"/>
      <c r="D84" s="97"/>
      <c r="E84" s="219"/>
      <c r="F84" s="1"/>
      <c r="G84" s="211"/>
      <c r="H84" s="1"/>
      <c r="I84" s="1"/>
      <c r="J84" s="1"/>
      <c r="K84" s="1"/>
      <c r="L84" s="1"/>
      <c r="M84" s="1"/>
    </row>
    <row r="85" spans="1:13" x14ac:dyDescent="0.25">
      <c r="A85" s="96" t="str">
        <f>IF(B85="","",+COUNTA(B$14:$B85))</f>
        <v/>
      </c>
      <c r="B85" s="97"/>
      <c r="C85" s="97"/>
      <c r="D85" s="97"/>
      <c r="E85" s="219"/>
      <c r="F85" s="1"/>
      <c r="G85" s="211"/>
      <c r="H85" s="1"/>
      <c r="I85" s="1"/>
      <c r="J85" s="1"/>
      <c r="K85" s="1"/>
      <c r="L85" s="1"/>
      <c r="M85" s="1"/>
    </row>
    <row r="86" spans="1:13" x14ac:dyDescent="0.25">
      <c r="A86" s="96" t="str">
        <f>IF(B86="","",+COUNTA(B$14:$B86))</f>
        <v/>
      </c>
      <c r="B86" s="97"/>
      <c r="C86" s="97"/>
      <c r="D86" s="97"/>
      <c r="E86" s="219"/>
      <c r="F86" s="1"/>
      <c r="G86" s="211"/>
      <c r="H86" s="1"/>
      <c r="I86" s="1"/>
      <c r="J86" s="1"/>
      <c r="K86" s="1"/>
      <c r="L86" s="1"/>
      <c r="M86" s="1"/>
    </row>
    <row r="87" spans="1:13" x14ac:dyDescent="0.25">
      <c r="A87" s="96" t="str">
        <f>IF(B87="","",+COUNTA(B$14:$B87))</f>
        <v/>
      </c>
      <c r="B87" s="97"/>
      <c r="C87" s="97"/>
      <c r="D87" s="97"/>
      <c r="E87" s="219"/>
      <c r="F87" s="1"/>
      <c r="G87" s="211"/>
      <c r="H87" s="1"/>
      <c r="I87" s="1"/>
      <c r="J87" s="1"/>
      <c r="K87" s="1"/>
      <c r="L87" s="1"/>
      <c r="M87" s="1"/>
    </row>
    <row r="88" spans="1:13" x14ac:dyDescent="0.25">
      <c r="A88" s="96" t="str">
        <f>IF(B88="","",+COUNTA(B$14:$B88))</f>
        <v/>
      </c>
      <c r="B88" s="97"/>
      <c r="C88" s="97"/>
      <c r="D88" s="97"/>
      <c r="E88" s="219"/>
      <c r="F88" s="1"/>
      <c r="G88" s="211"/>
      <c r="H88" s="1"/>
      <c r="I88" s="1"/>
      <c r="J88" s="1"/>
      <c r="K88" s="1"/>
      <c r="L88" s="1"/>
      <c r="M88" s="1"/>
    </row>
    <row r="89" spans="1:13" x14ac:dyDescent="0.25">
      <c r="A89" s="96" t="str">
        <f>IF(B89="","",+COUNTA(B$14:$B89))</f>
        <v/>
      </c>
      <c r="B89" s="97"/>
      <c r="C89" s="97"/>
      <c r="D89" s="97"/>
      <c r="E89" s="219"/>
      <c r="F89" s="1"/>
      <c r="G89" s="211"/>
      <c r="H89" s="1"/>
      <c r="I89" s="1"/>
      <c r="J89" s="1"/>
      <c r="K89" s="1"/>
      <c r="L89" s="1"/>
      <c r="M89" s="1"/>
    </row>
    <row r="90" spans="1:13" x14ac:dyDescent="0.25">
      <c r="A90" s="96" t="str">
        <f>IF(B90="","",+COUNTA(B$14:$B90))</f>
        <v/>
      </c>
      <c r="B90" s="97"/>
      <c r="C90" s="97"/>
      <c r="D90" s="97"/>
      <c r="E90" s="219"/>
      <c r="F90" s="1"/>
      <c r="G90" s="211"/>
      <c r="H90" s="1"/>
      <c r="I90" s="1"/>
      <c r="J90" s="1"/>
      <c r="K90" s="1"/>
      <c r="L90" s="1"/>
      <c r="M90" s="1"/>
    </row>
    <row r="91" spans="1:13" x14ac:dyDescent="0.25">
      <c r="A91" s="96" t="str">
        <f>IF(B91="","",+COUNTA(B$14:$B91))</f>
        <v/>
      </c>
      <c r="B91" s="97"/>
      <c r="C91" s="97"/>
      <c r="D91" s="97"/>
      <c r="E91" s="219"/>
      <c r="F91" s="1"/>
      <c r="G91" s="211"/>
      <c r="H91" s="1"/>
      <c r="I91" s="1"/>
      <c r="J91" s="1"/>
      <c r="K91" s="1"/>
      <c r="L91" s="1"/>
      <c r="M91" s="1"/>
    </row>
    <row r="92" spans="1:13" x14ac:dyDescent="0.25">
      <c r="A92" s="96" t="str">
        <f>IF(B92="","",+COUNTA(B$14:$B92))</f>
        <v/>
      </c>
      <c r="B92" s="97"/>
      <c r="C92" s="97"/>
      <c r="D92" s="97"/>
      <c r="E92" s="219"/>
      <c r="F92" s="1"/>
      <c r="G92" s="211"/>
      <c r="H92" s="1"/>
      <c r="I92" s="1"/>
      <c r="J92" s="1"/>
      <c r="K92" s="1"/>
      <c r="L92" s="1"/>
      <c r="M92" s="1"/>
    </row>
    <row r="93" spans="1:13" x14ac:dyDescent="0.25">
      <c r="A93" s="96" t="str">
        <f>IF(B93="","",+COUNTA(B$14:$B93))</f>
        <v/>
      </c>
      <c r="B93" s="97"/>
      <c r="C93" s="97"/>
      <c r="D93" s="97"/>
      <c r="E93" s="219"/>
      <c r="F93" s="1"/>
      <c r="G93" s="211"/>
      <c r="H93" s="1"/>
      <c r="I93" s="1"/>
      <c r="J93" s="1"/>
      <c r="K93" s="1"/>
      <c r="L93" s="1"/>
      <c r="M93" s="1"/>
    </row>
    <row r="94" spans="1:13" x14ac:dyDescent="0.25">
      <c r="A94" s="96" t="str">
        <f>IF(B94="","",+COUNTA(B$14:$B94))</f>
        <v/>
      </c>
      <c r="B94" s="97"/>
      <c r="C94" s="97"/>
      <c r="D94" s="97"/>
      <c r="E94" s="219"/>
      <c r="F94" s="1"/>
      <c r="G94" s="211"/>
      <c r="H94" s="1"/>
      <c r="I94" s="1"/>
      <c r="J94" s="1"/>
      <c r="K94" s="1"/>
      <c r="L94" s="1"/>
      <c r="M94" s="1"/>
    </row>
    <row r="95" spans="1:13" x14ac:dyDescent="0.25">
      <c r="A95" s="96" t="str">
        <f>IF(B95="","",+COUNTA(B$14:$B95))</f>
        <v/>
      </c>
      <c r="B95" s="97"/>
      <c r="C95" s="97"/>
      <c r="D95" s="97"/>
      <c r="E95" s="219"/>
      <c r="F95" s="1"/>
      <c r="G95" s="211"/>
      <c r="H95" s="1"/>
      <c r="I95" s="1"/>
      <c r="J95" s="1"/>
      <c r="K95" s="1"/>
      <c r="L95" s="1"/>
      <c r="M95" s="1"/>
    </row>
    <row r="96" spans="1:13" x14ac:dyDescent="0.25">
      <c r="A96" s="96" t="str">
        <f>IF(B96="","",+COUNTA(B$14:$B96))</f>
        <v/>
      </c>
      <c r="B96" s="97"/>
      <c r="C96" s="97"/>
      <c r="D96" s="97"/>
      <c r="E96" s="219"/>
      <c r="F96" s="1"/>
      <c r="G96" s="211"/>
      <c r="H96" s="1"/>
      <c r="I96" s="1"/>
      <c r="J96" s="1"/>
      <c r="K96" s="1"/>
      <c r="L96" s="1"/>
      <c r="M96" s="1"/>
    </row>
    <row r="97" spans="1:13" x14ac:dyDescent="0.25">
      <c r="A97" s="96" t="str">
        <f>IF(B97="","",+COUNTA(B$14:$B97))</f>
        <v/>
      </c>
      <c r="B97" s="97"/>
      <c r="C97" s="97"/>
      <c r="D97" s="97"/>
      <c r="E97" s="219"/>
      <c r="F97" s="1"/>
      <c r="G97" s="211"/>
      <c r="H97" s="1"/>
      <c r="I97" s="1"/>
      <c r="J97" s="1"/>
      <c r="K97" s="1"/>
      <c r="L97" s="1"/>
      <c r="M97" s="1"/>
    </row>
    <row r="98" spans="1:13" x14ac:dyDescent="0.25">
      <c r="A98" s="96" t="str">
        <f>IF(B98="","",+COUNTA(B$14:$B98))</f>
        <v/>
      </c>
      <c r="B98" s="97"/>
      <c r="C98" s="97"/>
      <c r="D98" s="97"/>
      <c r="E98" s="219"/>
      <c r="F98" s="1"/>
      <c r="G98" s="211"/>
      <c r="H98" s="1"/>
      <c r="I98" s="1"/>
      <c r="J98" s="1"/>
      <c r="K98" s="1"/>
      <c r="L98" s="1"/>
      <c r="M98" s="1"/>
    </row>
    <row r="99" spans="1:13" x14ac:dyDescent="0.25">
      <c r="A99" s="96" t="str">
        <f>IF(B99="","",+COUNTA(B$14:$B99))</f>
        <v/>
      </c>
      <c r="B99" s="97"/>
      <c r="C99" s="97"/>
      <c r="D99" s="97"/>
      <c r="E99" s="219"/>
      <c r="F99" s="1"/>
      <c r="G99" s="211"/>
      <c r="H99" s="1"/>
      <c r="I99" s="1"/>
      <c r="J99" s="1"/>
      <c r="K99" s="1"/>
      <c r="L99" s="1"/>
      <c r="M99" s="1"/>
    </row>
    <row r="100" spans="1:13" x14ac:dyDescent="0.25">
      <c r="A100" s="96" t="str">
        <f>IF(B100="","",+COUNTA(B$14:$B100))</f>
        <v/>
      </c>
      <c r="B100" s="97"/>
      <c r="C100" s="97"/>
      <c r="D100" s="97"/>
      <c r="E100" s="219"/>
      <c r="F100" s="1"/>
      <c r="G100" s="211"/>
      <c r="H100" s="1"/>
      <c r="I100" s="1"/>
      <c r="J100" s="1"/>
      <c r="K100" s="1"/>
      <c r="L100" s="1"/>
      <c r="M100" s="1"/>
    </row>
    <row r="101" spans="1:13" x14ac:dyDescent="0.25">
      <c r="A101" s="96" t="str">
        <f>IF(B101="","",+COUNTA(B$14:$B101))</f>
        <v/>
      </c>
      <c r="B101" s="97"/>
      <c r="C101" s="97"/>
      <c r="D101" s="97"/>
      <c r="E101" s="219"/>
      <c r="F101" s="1"/>
      <c r="G101" s="211"/>
      <c r="H101" s="1"/>
      <c r="I101" s="1"/>
      <c r="J101" s="1"/>
      <c r="K101" s="1"/>
      <c r="L101" s="1"/>
      <c r="M101" s="1"/>
    </row>
    <row r="102" spans="1:13" x14ac:dyDescent="0.25">
      <c r="A102" s="96" t="str">
        <f>IF(B102="","",+COUNTA(B$14:$B102))</f>
        <v/>
      </c>
      <c r="B102" s="97"/>
      <c r="C102" s="97"/>
      <c r="D102" s="97"/>
      <c r="E102" s="219"/>
      <c r="F102" s="1"/>
      <c r="G102" s="211"/>
      <c r="H102" s="1"/>
      <c r="I102" s="1"/>
      <c r="J102" s="1"/>
      <c r="K102" s="1"/>
      <c r="L102" s="1"/>
      <c r="M102" s="1"/>
    </row>
    <row r="103" spans="1:13" x14ac:dyDescent="0.25">
      <c r="A103" s="96" t="str">
        <f>IF(B103="","",+COUNTA(B$14:$B103))</f>
        <v/>
      </c>
      <c r="B103" s="97"/>
      <c r="C103" s="97"/>
      <c r="D103" s="97"/>
      <c r="E103" s="219"/>
      <c r="F103" s="1"/>
      <c r="G103" s="211"/>
      <c r="H103" s="1"/>
      <c r="I103" s="1"/>
      <c r="J103" s="1"/>
      <c r="K103" s="1"/>
      <c r="L103" s="1"/>
      <c r="M103" s="1"/>
    </row>
    <row r="104" spans="1:13" x14ac:dyDescent="0.25">
      <c r="A104" s="96" t="str">
        <f>IF(B104="","",+COUNTA(B$14:$B104))</f>
        <v/>
      </c>
      <c r="B104" s="97"/>
      <c r="C104" s="97"/>
      <c r="D104" s="97"/>
      <c r="E104" s="219"/>
      <c r="F104" s="1"/>
      <c r="G104" s="211"/>
      <c r="H104" s="1"/>
      <c r="I104" s="1"/>
      <c r="J104" s="1"/>
      <c r="K104" s="1"/>
      <c r="L104" s="1"/>
      <c r="M104" s="1"/>
    </row>
    <row r="105" spans="1:13" x14ac:dyDescent="0.25">
      <c r="A105" s="96" t="str">
        <f>IF(B105="","",+COUNTA(B$14:$B105))</f>
        <v/>
      </c>
      <c r="B105" s="97"/>
      <c r="C105" s="97"/>
      <c r="D105" s="97"/>
      <c r="E105" s="219"/>
      <c r="F105" s="1"/>
      <c r="G105" s="211"/>
      <c r="H105" s="1"/>
      <c r="I105" s="1"/>
      <c r="J105" s="1"/>
      <c r="K105" s="1"/>
      <c r="L105" s="1"/>
      <c r="M105" s="1"/>
    </row>
    <row r="106" spans="1:13" x14ac:dyDescent="0.25">
      <c r="A106" s="96" t="str">
        <f>IF(B106="","",+COUNTA(B$14:$B106))</f>
        <v/>
      </c>
      <c r="B106" s="97"/>
      <c r="C106" s="97"/>
      <c r="D106" s="97"/>
      <c r="E106" s="219"/>
      <c r="F106" s="1"/>
      <c r="G106" s="211"/>
      <c r="H106" s="1"/>
      <c r="I106" s="1"/>
      <c r="J106" s="1"/>
      <c r="K106" s="1"/>
      <c r="L106" s="1"/>
      <c r="M106" s="1"/>
    </row>
    <row r="107" spans="1:13" x14ac:dyDescent="0.25">
      <c r="A107" s="96" t="str">
        <f>IF(B107="","",+COUNTA(B$14:$B107))</f>
        <v/>
      </c>
      <c r="B107" s="97"/>
      <c r="C107" s="97"/>
      <c r="D107" s="97"/>
      <c r="E107" s="219"/>
      <c r="F107" s="1"/>
      <c r="G107" s="211"/>
      <c r="H107" s="1"/>
      <c r="I107" s="1"/>
      <c r="J107" s="1"/>
      <c r="K107" s="1"/>
      <c r="L107" s="1"/>
      <c r="M107" s="1"/>
    </row>
    <row r="108" spans="1:13" x14ac:dyDescent="0.25">
      <c r="A108" s="96" t="str">
        <f>IF(B108="","",+COUNTA(B$14:$B108))</f>
        <v/>
      </c>
      <c r="B108" s="97"/>
      <c r="C108" s="97"/>
      <c r="D108" s="97"/>
      <c r="E108" s="219"/>
      <c r="F108" s="1"/>
      <c r="G108" s="211"/>
      <c r="H108" s="1"/>
      <c r="I108" s="1"/>
      <c r="J108" s="1"/>
      <c r="K108" s="1"/>
      <c r="L108" s="1"/>
      <c r="M108" s="1"/>
    </row>
    <row r="109" spans="1:13" x14ac:dyDescent="0.25">
      <c r="A109" s="96" t="str">
        <f>IF(B109="","",+COUNTA(B$14:$B109))</f>
        <v/>
      </c>
      <c r="B109" s="97"/>
      <c r="C109" s="97"/>
      <c r="D109" s="97"/>
      <c r="E109" s="219"/>
      <c r="F109" s="1"/>
      <c r="G109" s="211"/>
      <c r="H109" s="1"/>
      <c r="I109" s="1"/>
      <c r="J109" s="1"/>
      <c r="K109" s="1"/>
      <c r="L109" s="1"/>
      <c r="M109" s="1"/>
    </row>
    <row r="110" spans="1:13" x14ac:dyDescent="0.25">
      <c r="A110" s="96" t="str">
        <f>IF(B110="","",+COUNTA(B$14:$B110))</f>
        <v/>
      </c>
      <c r="B110" s="97"/>
      <c r="C110" s="97"/>
      <c r="D110" s="97"/>
      <c r="E110" s="219"/>
      <c r="F110" s="1"/>
      <c r="G110" s="211"/>
      <c r="H110" s="1"/>
      <c r="I110" s="1"/>
      <c r="J110" s="1"/>
      <c r="K110" s="1"/>
      <c r="L110" s="1"/>
      <c r="M110" s="1"/>
    </row>
    <row r="111" spans="1:13" x14ac:dyDescent="0.25">
      <c r="A111" s="96" t="str">
        <f>IF(B111="","",+COUNTA(B$14:$B111))</f>
        <v/>
      </c>
      <c r="B111" s="97"/>
      <c r="C111" s="97"/>
      <c r="D111" s="97"/>
      <c r="E111" s="219"/>
      <c r="F111" s="1"/>
      <c r="G111" s="211"/>
      <c r="H111" s="1"/>
      <c r="I111" s="1"/>
      <c r="J111" s="1"/>
      <c r="K111" s="1"/>
      <c r="L111" s="1"/>
      <c r="M111" s="1"/>
    </row>
    <row r="112" spans="1:13" x14ac:dyDescent="0.25">
      <c r="A112" s="96" t="str">
        <f>IF(B112="","",+COUNTA(B$14:$B112))</f>
        <v/>
      </c>
      <c r="B112" s="97"/>
      <c r="C112" s="97"/>
      <c r="D112" s="97"/>
      <c r="E112" s="219"/>
      <c r="F112" s="1"/>
      <c r="G112" s="211"/>
      <c r="H112" s="1"/>
      <c r="I112" s="1"/>
      <c r="J112" s="1"/>
      <c r="K112" s="1"/>
      <c r="L112" s="1"/>
      <c r="M112" s="1"/>
    </row>
    <row r="113" spans="1:13" x14ac:dyDescent="0.25">
      <c r="A113" s="96" t="str">
        <f>IF(B113="","",+COUNTA(B$14:$B113))</f>
        <v/>
      </c>
      <c r="B113" s="97"/>
      <c r="C113" s="97"/>
      <c r="D113" s="97"/>
      <c r="E113" s="219"/>
      <c r="F113" s="1"/>
      <c r="G113" s="211"/>
      <c r="H113" s="1"/>
      <c r="I113" s="1"/>
      <c r="J113" s="1"/>
      <c r="K113" s="1"/>
      <c r="L113" s="1"/>
      <c r="M113" s="1"/>
    </row>
    <row r="114" spans="1:13" x14ac:dyDescent="0.25">
      <c r="A114" s="96" t="str">
        <f>IF(B114="","",+COUNTA(B$14:$B114))</f>
        <v/>
      </c>
      <c r="B114" s="97"/>
      <c r="C114" s="97"/>
      <c r="D114" s="97"/>
      <c r="E114" s="219"/>
      <c r="F114" s="1"/>
      <c r="G114" s="211"/>
      <c r="H114" s="1"/>
      <c r="I114" s="1"/>
      <c r="J114" s="1"/>
      <c r="K114" s="1"/>
      <c r="L114" s="1"/>
      <c r="M114" s="1"/>
    </row>
    <row r="115" spans="1:13" x14ac:dyDescent="0.25">
      <c r="A115" s="96" t="str">
        <f>IF(B115="","",+COUNTA(B$14:$B115))</f>
        <v/>
      </c>
      <c r="B115" s="97"/>
      <c r="C115" s="97"/>
      <c r="D115" s="97"/>
      <c r="E115" s="219"/>
      <c r="F115" s="1"/>
      <c r="G115" s="211"/>
      <c r="H115" s="1"/>
      <c r="I115" s="1"/>
      <c r="J115" s="1"/>
      <c r="K115" s="1"/>
      <c r="L115" s="1"/>
      <c r="M115" s="1"/>
    </row>
    <row r="116" spans="1:13" x14ac:dyDescent="0.25">
      <c r="A116" s="96" t="str">
        <f>IF(B116="","",+COUNTA(B$14:$B116))</f>
        <v/>
      </c>
      <c r="B116" s="97"/>
      <c r="C116" s="97"/>
      <c r="D116" s="97"/>
      <c r="E116" s="219"/>
      <c r="F116" s="1"/>
      <c r="G116" s="211"/>
      <c r="H116" s="1"/>
      <c r="I116" s="1"/>
      <c r="J116" s="1"/>
      <c r="K116" s="1"/>
      <c r="L116" s="1"/>
      <c r="M116" s="1"/>
    </row>
    <row r="117" spans="1:13" x14ac:dyDescent="0.25">
      <c r="A117" s="96" t="str">
        <f>IF(B117="","",+COUNTA(B$14:$B117))</f>
        <v/>
      </c>
      <c r="B117" s="97"/>
      <c r="C117" s="97"/>
      <c r="D117" s="97"/>
      <c r="E117" s="219"/>
      <c r="F117" s="1"/>
      <c r="G117" s="211"/>
      <c r="H117" s="1"/>
      <c r="I117" s="1"/>
      <c r="J117" s="1"/>
      <c r="K117" s="1"/>
      <c r="L117" s="1"/>
      <c r="M117" s="1"/>
    </row>
    <row r="118" spans="1:13" x14ac:dyDescent="0.25">
      <c r="A118" s="96" t="str">
        <f>IF(B118="","",+COUNTA(B$14:$B118))</f>
        <v/>
      </c>
      <c r="B118" s="97"/>
      <c r="C118" s="97"/>
      <c r="D118" s="97"/>
      <c r="E118" s="219"/>
      <c r="F118" s="1"/>
      <c r="G118" s="211"/>
      <c r="H118" s="1"/>
      <c r="I118" s="1"/>
      <c r="J118" s="1"/>
      <c r="K118" s="1"/>
      <c r="L118" s="1"/>
      <c r="M118" s="1"/>
    </row>
    <row r="119" spans="1:13" x14ac:dyDescent="0.25">
      <c r="A119" s="96" t="str">
        <f>IF(B119="","",+COUNTA(B$14:$B119))</f>
        <v/>
      </c>
      <c r="B119" s="97"/>
      <c r="C119" s="97"/>
      <c r="D119" s="97"/>
      <c r="E119" s="219"/>
      <c r="F119" s="1"/>
      <c r="G119" s="211"/>
      <c r="H119" s="1"/>
      <c r="I119" s="1"/>
      <c r="J119" s="1"/>
      <c r="K119" s="1"/>
      <c r="L119" s="1"/>
      <c r="M119" s="1"/>
    </row>
    <row r="120" spans="1:13" x14ac:dyDescent="0.25">
      <c r="A120" s="96" t="str">
        <f>IF(B120="","",+COUNTA(B$14:$B120))</f>
        <v/>
      </c>
      <c r="B120" s="97"/>
      <c r="C120" s="97"/>
      <c r="D120" s="97"/>
      <c r="E120" s="219"/>
      <c r="F120" s="1"/>
      <c r="G120" s="211"/>
      <c r="H120" s="1"/>
      <c r="I120" s="1"/>
      <c r="J120" s="1"/>
      <c r="K120" s="1"/>
      <c r="L120" s="1"/>
      <c r="M120" s="1"/>
    </row>
    <row r="121" spans="1:13" x14ac:dyDescent="0.25">
      <c r="A121" s="96" t="str">
        <f>IF(B121="","",+COUNTA(B$14:$B121))</f>
        <v/>
      </c>
      <c r="B121" s="97"/>
      <c r="C121" s="97"/>
      <c r="D121" s="97"/>
      <c r="E121" s="219"/>
      <c r="F121" s="1"/>
      <c r="G121" s="211"/>
      <c r="H121" s="1"/>
      <c r="I121" s="1"/>
      <c r="J121" s="1"/>
      <c r="K121" s="1"/>
      <c r="L121" s="1"/>
      <c r="M121" s="1"/>
    </row>
    <row r="122" spans="1:13" x14ac:dyDescent="0.25">
      <c r="A122" s="96" t="str">
        <f>IF(B122="","",+COUNTA(B$14:$B122))</f>
        <v/>
      </c>
      <c r="B122" s="97"/>
      <c r="C122" s="97"/>
      <c r="D122" s="97"/>
      <c r="E122" s="219"/>
      <c r="F122" s="1"/>
      <c r="G122" s="211"/>
      <c r="H122" s="1"/>
      <c r="I122" s="1"/>
      <c r="J122" s="1"/>
      <c r="K122" s="1"/>
      <c r="L122" s="1"/>
      <c r="M122" s="1"/>
    </row>
    <row r="123" spans="1:13" x14ac:dyDescent="0.25">
      <c r="A123" s="96" t="str">
        <f>IF(B123="","",+COUNTA(B$14:$B123))</f>
        <v/>
      </c>
      <c r="B123" s="97"/>
      <c r="C123" s="97"/>
      <c r="D123" s="97"/>
      <c r="E123" s="219"/>
      <c r="F123" s="1"/>
      <c r="G123" s="211"/>
      <c r="H123" s="1"/>
      <c r="I123" s="1"/>
      <c r="J123" s="1"/>
      <c r="K123" s="1"/>
      <c r="L123" s="1"/>
      <c r="M123" s="1"/>
    </row>
    <row r="124" spans="1:13" x14ac:dyDescent="0.25">
      <c r="A124" s="96" t="str">
        <f>IF(B124="","",+COUNTA(B$14:$B124))</f>
        <v/>
      </c>
      <c r="B124" s="97"/>
      <c r="C124" s="97"/>
      <c r="D124" s="97"/>
      <c r="E124" s="219"/>
      <c r="F124" s="1"/>
      <c r="G124" s="211"/>
      <c r="H124" s="1"/>
      <c r="I124" s="1"/>
      <c r="J124" s="1"/>
      <c r="K124" s="1"/>
      <c r="L124" s="1"/>
      <c r="M124" s="1"/>
    </row>
    <row r="125" spans="1:13" x14ac:dyDescent="0.25">
      <c r="A125" s="96" t="str">
        <f>IF(B125="","",+COUNTA(B$14:$B125))</f>
        <v/>
      </c>
      <c r="B125" s="97"/>
      <c r="C125" s="97"/>
      <c r="D125" s="97"/>
      <c r="E125" s="219"/>
      <c r="F125" s="1"/>
      <c r="G125" s="211"/>
      <c r="H125" s="1"/>
      <c r="I125" s="1"/>
      <c r="J125" s="1"/>
      <c r="K125" s="1"/>
      <c r="L125" s="1"/>
      <c r="M125" s="1"/>
    </row>
    <row r="126" spans="1:13" x14ac:dyDescent="0.25">
      <c r="A126" s="96" t="str">
        <f>IF(B126="","",+COUNTA(B$14:$B126))</f>
        <v/>
      </c>
      <c r="B126" s="97"/>
      <c r="C126" s="97"/>
      <c r="D126" s="97"/>
      <c r="E126" s="219"/>
      <c r="F126" s="1"/>
      <c r="G126" s="211"/>
      <c r="H126" s="1"/>
      <c r="I126" s="1"/>
      <c r="J126" s="1"/>
      <c r="K126" s="1"/>
      <c r="L126" s="1"/>
      <c r="M126" s="1"/>
    </row>
    <row r="127" spans="1:13" x14ac:dyDescent="0.25">
      <c r="A127" s="96" t="str">
        <f>IF(B127="","",+COUNTA(B$14:$B127))</f>
        <v/>
      </c>
      <c r="B127" s="97"/>
      <c r="C127" s="97"/>
      <c r="D127" s="97"/>
      <c r="E127" s="219"/>
      <c r="F127" s="1"/>
      <c r="G127" s="211"/>
      <c r="H127" s="1"/>
      <c r="I127" s="1"/>
      <c r="J127" s="1"/>
      <c r="K127" s="1"/>
      <c r="L127" s="1"/>
      <c r="M127" s="1"/>
    </row>
    <row r="128" spans="1:13" x14ac:dyDescent="0.25">
      <c r="A128" s="96" t="str">
        <f>IF(B128="","",+COUNTA(B$14:$B128))</f>
        <v/>
      </c>
      <c r="B128" s="97"/>
      <c r="C128" s="97"/>
      <c r="D128" s="97"/>
      <c r="E128" s="219"/>
      <c r="F128" s="1"/>
      <c r="G128" s="211"/>
      <c r="H128" s="1"/>
      <c r="I128" s="1"/>
      <c r="J128" s="1"/>
      <c r="K128" s="1"/>
      <c r="L128" s="1"/>
      <c r="M128" s="1"/>
    </row>
    <row r="129" spans="1:13" x14ac:dyDescent="0.25">
      <c r="A129" s="96" t="str">
        <f>IF(B129="","",+COUNTA(B$14:$B129))</f>
        <v/>
      </c>
      <c r="B129" s="97"/>
      <c r="C129" s="97"/>
      <c r="D129" s="97"/>
      <c r="E129" s="219"/>
      <c r="F129" s="1"/>
      <c r="G129" s="211"/>
      <c r="H129" s="1"/>
      <c r="I129" s="1"/>
      <c r="J129" s="1"/>
      <c r="K129" s="1"/>
      <c r="L129" s="1"/>
      <c r="M129" s="1"/>
    </row>
    <row r="130" spans="1:13" x14ac:dyDescent="0.25">
      <c r="A130" s="96" t="str">
        <f>IF(B130="","",+COUNTA(B$14:$B130))</f>
        <v/>
      </c>
      <c r="B130" s="97"/>
      <c r="C130" s="97"/>
      <c r="D130" s="97"/>
      <c r="E130" s="219"/>
      <c r="F130" s="1"/>
      <c r="G130" s="211"/>
      <c r="H130" s="1"/>
      <c r="I130" s="1"/>
      <c r="J130" s="1"/>
      <c r="K130" s="1"/>
      <c r="L130" s="1"/>
      <c r="M130" s="1"/>
    </row>
    <row r="131" spans="1:13" x14ac:dyDescent="0.25">
      <c r="A131" s="96" t="str">
        <f>IF(B131="","",+COUNTA(B$14:$B131))</f>
        <v/>
      </c>
      <c r="B131" s="97"/>
      <c r="C131" s="97"/>
      <c r="D131" s="97"/>
      <c r="E131" s="219"/>
      <c r="F131" s="1"/>
      <c r="G131" s="211"/>
      <c r="H131" s="1"/>
      <c r="I131" s="1"/>
      <c r="J131" s="1"/>
      <c r="K131" s="1"/>
      <c r="L131" s="1"/>
      <c r="M131" s="1"/>
    </row>
    <row r="132" spans="1:13" x14ac:dyDescent="0.25">
      <c r="A132" s="96" t="str">
        <f>IF(B132="","",+COUNTA(B$14:$B132))</f>
        <v/>
      </c>
      <c r="B132" s="97"/>
      <c r="C132" s="97"/>
      <c r="D132" s="97"/>
      <c r="E132" s="219"/>
      <c r="F132" s="1"/>
      <c r="G132" s="211"/>
      <c r="H132" s="1"/>
      <c r="I132" s="1"/>
      <c r="J132" s="1"/>
      <c r="K132" s="1"/>
      <c r="L132" s="1"/>
      <c r="M132" s="1"/>
    </row>
    <row r="133" spans="1:13" x14ac:dyDescent="0.25">
      <c r="A133" s="96" t="str">
        <f>IF(B133="","",+COUNTA(B$14:$B133))</f>
        <v/>
      </c>
      <c r="B133" s="97"/>
      <c r="C133" s="97"/>
      <c r="D133" s="97"/>
      <c r="E133" s="219"/>
      <c r="F133" s="1"/>
      <c r="G133" s="211"/>
      <c r="H133" s="1"/>
      <c r="I133" s="1"/>
      <c r="J133" s="1"/>
      <c r="K133" s="1"/>
      <c r="L133" s="1"/>
      <c r="M133" s="1"/>
    </row>
    <row r="134" spans="1:13" x14ac:dyDescent="0.25">
      <c r="A134" s="96" t="str">
        <f>IF(B134="","",+COUNTA(B$14:$B134))</f>
        <v/>
      </c>
      <c r="B134" s="97"/>
      <c r="C134" s="97"/>
      <c r="D134" s="97"/>
      <c r="E134" s="219"/>
      <c r="F134" s="1"/>
      <c r="G134" s="211"/>
      <c r="H134" s="1"/>
      <c r="I134" s="1"/>
      <c r="J134" s="1"/>
      <c r="K134" s="1"/>
      <c r="L134" s="1"/>
      <c r="M134" s="1"/>
    </row>
    <row r="135" spans="1:13" x14ac:dyDescent="0.25">
      <c r="A135" s="96" t="str">
        <f>IF(B135="","",+COUNTA(B$14:$B135))</f>
        <v/>
      </c>
      <c r="B135" s="97"/>
      <c r="C135" s="97"/>
      <c r="D135" s="97"/>
      <c r="E135" s="219"/>
      <c r="F135" s="1"/>
      <c r="G135" s="211"/>
      <c r="H135" s="1"/>
      <c r="I135" s="1"/>
      <c r="J135" s="1"/>
      <c r="K135" s="1"/>
      <c r="L135" s="1"/>
      <c r="M135" s="1"/>
    </row>
    <row r="136" spans="1:13" x14ac:dyDescent="0.25">
      <c r="A136" s="96" t="str">
        <f>IF(B136="","",+COUNTA(B$14:$B136))</f>
        <v/>
      </c>
      <c r="B136" s="97"/>
      <c r="C136" s="97"/>
      <c r="D136" s="97"/>
      <c r="E136" s="219"/>
      <c r="F136" s="1"/>
      <c r="G136" s="211"/>
      <c r="H136" s="1"/>
      <c r="I136" s="1"/>
      <c r="J136" s="1"/>
      <c r="K136" s="1"/>
      <c r="L136" s="1"/>
      <c r="M136" s="1"/>
    </row>
    <row r="137" spans="1:13" x14ac:dyDescent="0.25">
      <c r="A137" s="96" t="str">
        <f>IF(B137="","",+COUNTA(B$14:$B137))</f>
        <v/>
      </c>
      <c r="B137" s="97"/>
      <c r="C137" s="97"/>
      <c r="D137" s="97"/>
      <c r="E137" s="219"/>
      <c r="F137" s="1"/>
      <c r="G137" s="211"/>
      <c r="H137" s="1"/>
      <c r="I137" s="1"/>
      <c r="J137" s="1"/>
      <c r="K137" s="1"/>
      <c r="L137" s="1"/>
      <c r="M137" s="1"/>
    </row>
    <row r="138" spans="1:13" x14ac:dyDescent="0.25">
      <c r="A138" s="96" t="str">
        <f>IF(B138="","",+COUNTA(B$14:$B138))</f>
        <v/>
      </c>
      <c r="B138" s="97"/>
      <c r="C138" s="97"/>
      <c r="D138" s="97"/>
      <c r="E138" s="219"/>
      <c r="F138" s="1"/>
      <c r="G138" s="211"/>
      <c r="H138" s="1"/>
      <c r="I138" s="1"/>
      <c r="J138" s="1"/>
      <c r="K138" s="1"/>
      <c r="L138" s="1"/>
      <c r="M138" s="1"/>
    </row>
    <row r="139" spans="1:13" x14ac:dyDescent="0.25">
      <c r="A139" s="96" t="str">
        <f>IF(B139="","",+COUNTA(B$14:$B139))</f>
        <v/>
      </c>
      <c r="B139" s="97"/>
      <c r="C139" s="97"/>
      <c r="D139" s="97"/>
      <c r="E139" s="219"/>
      <c r="F139" s="1"/>
      <c r="G139" s="211"/>
      <c r="H139" s="1"/>
      <c r="I139" s="1"/>
      <c r="J139" s="1"/>
      <c r="K139" s="1"/>
      <c r="L139" s="1"/>
      <c r="M139" s="1"/>
    </row>
    <row r="140" spans="1:13" x14ac:dyDescent="0.25">
      <c r="A140" s="96" t="str">
        <f>IF(B140="","",+COUNTA(B$14:$B140))</f>
        <v/>
      </c>
      <c r="B140" s="97"/>
      <c r="C140" s="97"/>
      <c r="D140" s="97"/>
      <c r="E140" s="219"/>
      <c r="F140" s="1"/>
      <c r="G140" s="211"/>
      <c r="H140" s="1"/>
      <c r="I140" s="1"/>
      <c r="J140" s="1"/>
      <c r="K140" s="1"/>
      <c r="L140" s="1"/>
      <c r="M140" s="1"/>
    </row>
    <row r="141" spans="1:13" x14ac:dyDescent="0.25">
      <c r="A141" s="96" t="str">
        <f>IF(B141="","",+COUNTA(B$14:$B141))</f>
        <v/>
      </c>
      <c r="B141" s="97"/>
      <c r="C141" s="97"/>
      <c r="D141" s="97"/>
      <c r="E141" s="219"/>
      <c r="F141" s="1"/>
      <c r="G141" s="211"/>
      <c r="H141" s="1"/>
      <c r="I141" s="1"/>
      <c r="J141" s="1"/>
      <c r="K141" s="1"/>
      <c r="L141" s="1"/>
      <c r="M141" s="1"/>
    </row>
    <row r="142" spans="1:13" x14ac:dyDescent="0.25">
      <c r="A142" s="96" t="str">
        <f>IF(B142="","",+COUNTA(B$14:$B142))</f>
        <v/>
      </c>
      <c r="B142" s="97"/>
      <c r="C142" s="97"/>
      <c r="D142" s="97"/>
      <c r="E142" s="219"/>
      <c r="F142" s="1"/>
      <c r="G142" s="211"/>
      <c r="H142" s="1"/>
      <c r="I142" s="1"/>
      <c r="J142" s="1"/>
      <c r="K142" s="1"/>
      <c r="L142" s="1"/>
      <c r="M142" s="1"/>
    </row>
    <row r="143" spans="1:13" x14ac:dyDescent="0.25">
      <c r="A143" s="96" t="str">
        <f>IF(B143="","",+COUNTA(B$14:$B143))</f>
        <v/>
      </c>
      <c r="B143" s="97"/>
      <c r="C143" s="97"/>
      <c r="D143" s="97"/>
      <c r="E143" s="219"/>
      <c r="F143" s="1"/>
      <c r="G143" s="211"/>
      <c r="H143" s="1"/>
      <c r="I143" s="1"/>
      <c r="J143" s="1"/>
      <c r="K143" s="1"/>
      <c r="L143" s="1"/>
      <c r="M143" s="1"/>
    </row>
    <row r="144" spans="1:13" x14ac:dyDescent="0.25">
      <c r="A144" s="96" t="str">
        <f>IF(B144="","",+COUNTA(B$14:$B144))</f>
        <v/>
      </c>
      <c r="B144" s="97"/>
      <c r="C144" s="97"/>
      <c r="D144" s="97"/>
      <c r="E144" s="219"/>
      <c r="F144" s="1"/>
      <c r="G144" s="211"/>
      <c r="H144" s="1"/>
      <c r="I144" s="1"/>
      <c r="J144" s="1"/>
      <c r="K144" s="1"/>
      <c r="L144" s="1"/>
      <c r="M144" s="1"/>
    </row>
    <row r="145" spans="1:13" x14ac:dyDescent="0.25">
      <c r="A145" s="96" t="str">
        <f>IF(B145="","",+COUNTA(B$14:$B145))</f>
        <v/>
      </c>
      <c r="B145" s="97"/>
      <c r="C145" s="97"/>
      <c r="D145" s="97"/>
      <c r="E145" s="219"/>
      <c r="F145" s="1"/>
      <c r="G145" s="211"/>
      <c r="H145" s="1"/>
      <c r="I145" s="1"/>
      <c r="J145" s="1"/>
      <c r="K145" s="1"/>
      <c r="L145" s="1"/>
      <c r="M145" s="1"/>
    </row>
    <row r="146" spans="1:13" x14ac:dyDescent="0.25">
      <c r="A146" s="96" t="str">
        <f>IF(B146="","",+COUNTA(B$14:$B146))</f>
        <v/>
      </c>
      <c r="B146" s="97"/>
      <c r="C146" s="97"/>
      <c r="D146" s="97"/>
      <c r="E146" s="219"/>
      <c r="F146" s="1"/>
      <c r="G146" s="211"/>
      <c r="H146" s="1"/>
      <c r="I146" s="1"/>
      <c r="J146" s="1"/>
      <c r="K146" s="1"/>
      <c r="L146" s="1"/>
      <c r="M146" s="1"/>
    </row>
    <row r="147" spans="1:13" x14ac:dyDescent="0.25">
      <c r="A147" s="96" t="str">
        <f>IF(B147="","",+COUNTA(B$14:$B147))</f>
        <v/>
      </c>
      <c r="B147" s="97"/>
      <c r="C147" s="97"/>
      <c r="D147" s="97"/>
      <c r="E147" s="219"/>
      <c r="F147" s="1"/>
      <c r="G147" s="211"/>
      <c r="H147" s="1"/>
      <c r="I147" s="1"/>
      <c r="J147" s="1"/>
      <c r="K147" s="1"/>
      <c r="L147" s="1"/>
      <c r="M147" s="1"/>
    </row>
    <row r="148" spans="1:13" x14ac:dyDescent="0.25">
      <c r="A148" s="96" t="str">
        <f>IF(B148="","",+COUNTA(B$14:$B148))</f>
        <v/>
      </c>
      <c r="B148" s="97"/>
      <c r="C148" s="97"/>
      <c r="D148" s="97"/>
      <c r="E148" s="219"/>
      <c r="F148" s="1"/>
      <c r="G148" s="211"/>
      <c r="H148" s="1"/>
      <c r="I148" s="1"/>
      <c r="J148" s="1"/>
      <c r="K148" s="1"/>
      <c r="L148" s="1"/>
      <c r="M148" s="1"/>
    </row>
    <row r="149" spans="1:13" x14ac:dyDescent="0.25">
      <c r="A149" s="96" t="str">
        <f>IF(B149="","",+COUNTA(B$14:$B149))</f>
        <v/>
      </c>
      <c r="B149" s="97"/>
      <c r="C149" s="97"/>
      <c r="D149" s="97"/>
      <c r="E149" s="219"/>
      <c r="F149" s="1"/>
      <c r="G149" s="211"/>
      <c r="H149" s="1"/>
      <c r="I149" s="1"/>
      <c r="J149" s="1"/>
      <c r="K149" s="1"/>
      <c r="L149" s="1"/>
      <c r="M149" s="1"/>
    </row>
    <row r="150" spans="1:13" x14ac:dyDescent="0.25">
      <c r="A150" s="96" t="str">
        <f>IF(B150="","",+COUNTA(B$14:$B150))</f>
        <v/>
      </c>
      <c r="B150" s="97"/>
      <c r="C150" s="97"/>
      <c r="D150" s="97"/>
      <c r="E150" s="219"/>
      <c r="F150" s="1"/>
      <c r="G150" s="211"/>
      <c r="H150" s="1"/>
      <c r="I150" s="1"/>
      <c r="J150" s="1"/>
      <c r="K150" s="1"/>
      <c r="L150" s="1"/>
      <c r="M150" s="1"/>
    </row>
    <row r="151" spans="1:13" x14ac:dyDescent="0.25">
      <c r="A151" s="96" t="str">
        <f>IF(B151="","",+COUNTA(B$14:$B151))</f>
        <v/>
      </c>
      <c r="B151" s="97"/>
      <c r="C151" s="97"/>
      <c r="D151" s="97"/>
      <c r="E151" s="219"/>
      <c r="F151" s="1"/>
      <c r="G151" s="211"/>
      <c r="H151" s="1"/>
      <c r="I151" s="1"/>
      <c r="J151" s="1"/>
      <c r="K151" s="1"/>
      <c r="L151" s="1"/>
      <c r="M151" s="1"/>
    </row>
    <row r="152" spans="1:13" x14ac:dyDescent="0.25">
      <c r="A152" s="96" t="str">
        <f>IF(B152="","",+COUNTA(B$14:$B152))</f>
        <v/>
      </c>
      <c r="B152" s="97"/>
      <c r="C152" s="97"/>
      <c r="D152" s="97"/>
      <c r="E152" s="219"/>
      <c r="F152" s="1"/>
      <c r="G152" s="211"/>
      <c r="H152" s="1"/>
      <c r="I152" s="1"/>
      <c r="J152" s="1"/>
      <c r="K152" s="1"/>
      <c r="L152" s="1"/>
      <c r="M152" s="1"/>
    </row>
    <row r="153" spans="1:13" x14ac:dyDescent="0.25">
      <c r="A153" s="96" t="str">
        <f>IF(B153="","",+COUNTA(B$14:$B153))</f>
        <v/>
      </c>
      <c r="B153" s="97"/>
      <c r="C153" s="97"/>
      <c r="D153" s="97"/>
      <c r="E153" s="219"/>
      <c r="F153" s="1"/>
      <c r="G153" s="211"/>
      <c r="H153" s="1"/>
      <c r="I153" s="1"/>
      <c r="J153" s="1"/>
      <c r="K153" s="1"/>
      <c r="L153" s="1"/>
      <c r="M153" s="1"/>
    </row>
    <row r="154" spans="1:13" x14ac:dyDescent="0.25">
      <c r="A154" s="96" t="str">
        <f>IF(B154="","",+COUNTA(B$14:$B154))</f>
        <v/>
      </c>
      <c r="B154" s="97"/>
      <c r="C154" s="97"/>
      <c r="D154" s="97"/>
      <c r="E154" s="219"/>
      <c r="F154" s="1"/>
      <c r="G154" s="211"/>
      <c r="H154" s="1"/>
      <c r="I154" s="1"/>
      <c r="J154" s="1"/>
      <c r="K154" s="1"/>
      <c r="L154" s="1"/>
      <c r="M154" s="1"/>
    </row>
    <row r="155" spans="1:13" x14ac:dyDescent="0.25">
      <c r="A155" s="96" t="str">
        <f>IF(B155="","",+COUNTA(B$14:$B155))</f>
        <v/>
      </c>
      <c r="B155" s="97"/>
      <c r="C155" s="97"/>
      <c r="D155" s="97"/>
      <c r="E155" s="219"/>
      <c r="F155" s="1"/>
      <c r="G155" s="211"/>
      <c r="H155" s="1"/>
      <c r="I155" s="1"/>
      <c r="J155" s="1"/>
      <c r="K155" s="1"/>
      <c r="L155" s="1"/>
      <c r="M155" s="1"/>
    </row>
    <row r="156" spans="1:13" x14ac:dyDescent="0.25">
      <c r="A156" s="96" t="str">
        <f>IF(B156="","",+COUNTA(B$14:$B156))</f>
        <v/>
      </c>
      <c r="B156" s="97"/>
      <c r="C156" s="97"/>
      <c r="D156" s="97"/>
      <c r="E156" s="219"/>
      <c r="F156" s="1"/>
      <c r="G156" s="211"/>
      <c r="H156" s="1"/>
      <c r="I156" s="1"/>
      <c r="J156" s="1"/>
      <c r="K156" s="1"/>
      <c r="L156" s="1"/>
      <c r="M156" s="1"/>
    </row>
    <row r="157" spans="1:13" x14ac:dyDescent="0.25">
      <c r="A157" s="96" t="str">
        <f>IF(B157="","",+COUNTA(B$14:$B157))</f>
        <v/>
      </c>
      <c r="B157" s="97"/>
      <c r="C157" s="97"/>
      <c r="D157" s="97"/>
      <c r="E157" s="219"/>
      <c r="F157" s="1"/>
      <c r="G157" s="211"/>
      <c r="H157" s="1"/>
      <c r="I157" s="1"/>
      <c r="J157" s="1"/>
      <c r="K157" s="1"/>
      <c r="L157" s="1"/>
      <c r="M157" s="1"/>
    </row>
    <row r="158" spans="1:13" x14ac:dyDescent="0.25">
      <c r="A158" s="96" t="str">
        <f>IF(B158="","",+COUNTA(B$14:$B158))</f>
        <v/>
      </c>
      <c r="B158" s="97"/>
      <c r="C158" s="97"/>
      <c r="D158" s="97"/>
      <c r="E158" s="219"/>
      <c r="F158" s="1"/>
      <c r="G158" s="211"/>
      <c r="H158" s="1"/>
      <c r="I158" s="1"/>
      <c r="J158" s="1"/>
      <c r="K158" s="1"/>
      <c r="L158" s="1"/>
      <c r="M158" s="1"/>
    </row>
    <row r="159" spans="1:13" x14ac:dyDescent="0.25">
      <c r="A159" s="96" t="str">
        <f>IF(B159="","",+COUNTA(B$14:$B159))</f>
        <v/>
      </c>
      <c r="B159" s="97"/>
      <c r="C159" s="97"/>
      <c r="D159" s="97"/>
      <c r="E159" s="219"/>
      <c r="F159" s="1"/>
      <c r="G159" s="211"/>
      <c r="H159" s="1"/>
      <c r="I159" s="1"/>
      <c r="J159" s="1"/>
      <c r="K159" s="1"/>
      <c r="L159" s="1"/>
      <c r="M159" s="1"/>
    </row>
    <row r="160" spans="1:13" x14ac:dyDescent="0.25">
      <c r="A160" s="96" t="str">
        <f>IF(B160="","",+COUNTA(B$14:$B160))</f>
        <v/>
      </c>
      <c r="B160" s="97"/>
      <c r="C160" s="97"/>
      <c r="D160" s="97"/>
      <c r="E160" s="219"/>
      <c r="F160" s="1"/>
      <c r="G160" s="211"/>
      <c r="H160" s="1"/>
      <c r="I160" s="1"/>
      <c r="J160" s="1"/>
      <c r="K160" s="1"/>
      <c r="L160" s="1"/>
      <c r="M160" s="1"/>
    </row>
    <row r="161" spans="1:13" x14ac:dyDescent="0.25">
      <c r="A161" s="96" t="str">
        <f>IF(B161="","",+COUNTA(B$14:$B161))</f>
        <v/>
      </c>
      <c r="B161" s="97"/>
      <c r="C161" s="97"/>
      <c r="D161" s="97"/>
      <c r="E161" s="219"/>
      <c r="F161" s="1"/>
      <c r="G161" s="211"/>
      <c r="H161" s="1"/>
      <c r="I161" s="1"/>
      <c r="J161" s="1"/>
      <c r="K161" s="1"/>
      <c r="L161" s="1"/>
      <c r="M161" s="1"/>
    </row>
    <row r="162" spans="1:13" x14ac:dyDescent="0.25">
      <c r="A162" s="96" t="str">
        <f>IF(B162="","",+COUNTA(B$14:$B162))</f>
        <v/>
      </c>
      <c r="B162" s="97"/>
      <c r="C162" s="97"/>
      <c r="D162" s="97"/>
      <c r="E162" s="219"/>
      <c r="F162" s="1"/>
      <c r="G162" s="211"/>
      <c r="H162" s="1"/>
      <c r="I162" s="1"/>
      <c r="J162" s="1"/>
      <c r="K162" s="1"/>
      <c r="L162" s="1"/>
      <c r="M162" s="1"/>
    </row>
    <row r="163" spans="1:13" x14ac:dyDescent="0.25">
      <c r="A163" s="96" t="str">
        <f>IF(B163="","",+COUNTA(B$14:$B163))</f>
        <v/>
      </c>
      <c r="B163" s="97"/>
      <c r="C163" s="97"/>
      <c r="D163" s="97"/>
      <c r="E163" s="219"/>
      <c r="F163" s="1"/>
      <c r="G163" s="211"/>
      <c r="H163" s="1"/>
      <c r="I163" s="1"/>
      <c r="J163" s="1"/>
      <c r="K163" s="1"/>
      <c r="L163" s="1"/>
      <c r="M163" s="1"/>
    </row>
    <row r="164" spans="1:13" x14ac:dyDescent="0.25">
      <c r="A164" s="96" t="str">
        <f>IF(B164="","",+COUNTA(B$14:$B164))</f>
        <v/>
      </c>
      <c r="B164" s="97"/>
      <c r="C164" s="97"/>
      <c r="D164" s="97"/>
      <c r="E164" s="219"/>
      <c r="F164" s="1"/>
      <c r="G164" s="211"/>
      <c r="H164" s="1"/>
      <c r="I164" s="1"/>
      <c r="J164" s="1"/>
      <c r="K164" s="1"/>
      <c r="L164" s="1"/>
      <c r="M164" s="1"/>
    </row>
    <row r="165" spans="1:13" x14ac:dyDescent="0.25">
      <c r="A165" s="96" t="str">
        <f>IF(B165="","",+COUNTA(B$14:$B165))</f>
        <v/>
      </c>
      <c r="B165" s="97"/>
      <c r="C165" s="97"/>
      <c r="D165" s="97"/>
      <c r="E165" s="219"/>
      <c r="F165" s="1"/>
      <c r="G165" s="211"/>
      <c r="H165" s="1"/>
      <c r="I165" s="1"/>
      <c r="J165" s="1"/>
      <c r="K165" s="1"/>
      <c r="L165" s="1"/>
      <c r="M165" s="1"/>
    </row>
    <row r="166" spans="1:13" x14ac:dyDescent="0.25">
      <c r="A166" s="96" t="str">
        <f>IF(B166="","",+COUNTA(B$14:$B166))</f>
        <v/>
      </c>
      <c r="B166" s="97"/>
      <c r="C166" s="97"/>
      <c r="D166" s="97"/>
      <c r="E166" s="219"/>
      <c r="F166" s="1"/>
      <c r="G166" s="211"/>
      <c r="H166" s="1"/>
      <c r="I166" s="1"/>
      <c r="J166" s="1"/>
      <c r="K166" s="1"/>
      <c r="L166" s="1"/>
      <c r="M166" s="1"/>
    </row>
    <row r="167" spans="1:13" x14ac:dyDescent="0.25">
      <c r="A167" s="96" t="str">
        <f>IF(B167="","",+COUNTA(B$14:$B167))</f>
        <v/>
      </c>
      <c r="B167" s="97"/>
      <c r="C167" s="97"/>
      <c r="D167" s="97"/>
      <c r="E167" s="219"/>
      <c r="F167" s="1"/>
      <c r="G167" s="211"/>
      <c r="H167" s="1"/>
      <c r="I167" s="1"/>
      <c r="J167" s="1"/>
      <c r="K167" s="1"/>
      <c r="L167" s="1"/>
      <c r="M167" s="1"/>
    </row>
    <row r="168" spans="1:13" x14ac:dyDescent="0.25">
      <c r="A168" s="96" t="str">
        <f>IF(B168="","",+COUNTA(B$14:$B168))</f>
        <v/>
      </c>
      <c r="B168" s="97"/>
      <c r="C168" s="97"/>
      <c r="D168" s="97"/>
      <c r="E168" s="219"/>
      <c r="F168" s="1"/>
      <c r="G168" s="211"/>
      <c r="H168" s="1"/>
      <c r="I168" s="1"/>
      <c r="J168" s="1"/>
      <c r="K168" s="1"/>
      <c r="L168" s="1"/>
      <c r="M168" s="1"/>
    </row>
    <row r="169" spans="1:13" x14ac:dyDescent="0.25">
      <c r="A169" s="96" t="str">
        <f>IF(B169="","",+COUNTA(B$14:$B169))</f>
        <v/>
      </c>
      <c r="B169" s="97"/>
      <c r="C169" s="97"/>
      <c r="D169" s="97"/>
      <c r="E169" s="219"/>
      <c r="F169" s="1"/>
      <c r="G169" s="211"/>
      <c r="H169" s="1"/>
      <c r="I169" s="1"/>
      <c r="J169" s="1"/>
      <c r="K169" s="1"/>
      <c r="L169" s="1"/>
      <c r="M169" s="1"/>
    </row>
    <row r="170" spans="1:13" x14ac:dyDescent="0.25">
      <c r="A170" s="96" t="str">
        <f>IF(B170="","",+COUNTA(B$14:$B170))</f>
        <v/>
      </c>
      <c r="B170" s="97"/>
      <c r="C170" s="97"/>
      <c r="D170" s="97"/>
      <c r="E170" s="219"/>
      <c r="F170" s="1"/>
      <c r="G170" s="211"/>
      <c r="H170" s="1"/>
      <c r="I170" s="1"/>
      <c r="J170" s="1"/>
      <c r="K170" s="1"/>
      <c r="L170" s="1"/>
      <c r="M170" s="1"/>
    </row>
    <row r="171" spans="1:13" x14ac:dyDescent="0.25">
      <c r="A171" s="96" t="str">
        <f>IF(B171="","",+COUNTA(B$14:$B171))</f>
        <v/>
      </c>
      <c r="B171" s="97"/>
      <c r="C171" s="97"/>
      <c r="D171" s="97"/>
      <c r="E171" s="219"/>
      <c r="F171" s="1"/>
      <c r="G171" s="211"/>
      <c r="H171" s="1"/>
      <c r="I171" s="1"/>
      <c r="J171" s="1"/>
      <c r="K171" s="1"/>
      <c r="L171" s="1"/>
      <c r="M171" s="1"/>
    </row>
    <row r="172" spans="1:13" x14ac:dyDescent="0.25">
      <c r="A172" s="96" t="str">
        <f>IF(B172="","",+COUNTA(B$14:$B172))</f>
        <v/>
      </c>
      <c r="B172" s="97"/>
      <c r="C172" s="97"/>
      <c r="D172" s="97"/>
      <c r="E172" s="219"/>
      <c r="F172" s="1"/>
      <c r="G172" s="211"/>
      <c r="H172" s="1"/>
      <c r="I172" s="1"/>
      <c r="J172" s="1"/>
      <c r="K172" s="1"/>
      <c r="L172" s="1"/>
      <c r="M172" s="1"/>
    </row>
    <row r="173" spans="1:13" x14ac:dyDescent="0.25">
      <c r="A173" s="96" t="str">
        <f>IF(B173="","",+COUNTA(B$14:$B173))</f>
        <v/>
      </c>
      <c r="B173" s="97"/>
      <c r="C173" s="97"/>
      <c r="D173" s="97"/>
      <c r="E173" s="219"/>
      <c r="F173" s="1"/>
      <c r="G173" s="211"/>
      <c r="H173" s="1"/>
      <c r="I173" s="1"/>
      <c r="J173" s="1"/>
      <c r="K173" s="1"/>
      <c r="L173" s="1"/>
      <c r="M173" s="1"/>
    </row>
    <row r="174" spans="1:13" x14ac:dyDescent="0.25">
      <c r="A174" s="96" t="str">
        <f>IF(B174="","",+COUNTA(B$14:$B174))</f>
        <v/>
      </c>
      <c r="B174" s="97"/>
      <c r="C174" s="97"/>
      <c r="D174" s="97"/>
      <c r="E174" s="219"/>
      <c r="F174" s="1"/>
      <c r="G174" s="211"/>
      <c r="H174" s="1"/>
      <c r="I174" s="1"/>
      <c r="J174" s="1"/>
      <c r="K174" s="1"/>
      <c r="L174" s="1"/>
      <c r="M174" s="1"/>
    </row>
    <row r="175" spans="1:13" x14ac:dyDescent="0.25">
      <c r="A175" s="96" t="str">
        <f>IF(B175="","",+COUNTA(B$14:$B175))</f>
        <v/>
      </c>
      <c r="B175" s="97"/>
      <c r="C175" s="97"/>
      <c r="D175" s="97"/>
      <c r="E175" s="219"/>
      <c r="F175" s="1"/>
      <c r="G175" s="211"/>
      <c r="H175" s="1"/>
      <c r="I175" s="1"/>
      <c r="J175" s="1"/>
      <c r="K175" s="1"/>
      <c r="L175" s="1"/>
      <c r="M175" s="1"/>
    </row>
    <row r="176" spans="1:13" x14ac:dyDescent="0.25">
      <c r="A176" s="96" t="str">
        <f>IF(B176="","",+COUNTA(B$14:$B176))</f>
        <v/>
      </c>
      <c r="B176" s="97"/>
      <c r="C176" s="97"/>
      <c r="D176" s="97"/>
      <c r="E176" s="219"/>
      <c r="F176" s="1"/>
      <c r="G176" s="211"/>
      <c r="H176" s="1"/>
      <c r="I176" s="1"/>
      <c r="J176" s="1"/>
      <c r="K176" s="1"/>
      <c r="L176" s="1"/>
      <c r="M176" s="1"/>
    </row>
    <row r="177" spans="1:13" x14ac:dyDescent="0.25">
      <c r="A177" s="96" t="str">
        <f>IF(B177="","",+COUNTA(B$14:$B177))</f>
        <v/>
      </c>
      <c r="B177" s="97"/>
      <c r="C177" s="97"/>
      <c r="D177" s="97"/>
      <c r="E177" s="219"/>
      <c r="F177" s="1"/>
      <c r="G177" s="211"/>
      <c r="H177" s="1"/>
      <c r="I177" s="1"/>
      <c r="J177" s="1"/>
      <c r="K177" s="1"/>
      <c r="L177" s="1"/>
      <c r="M177" s="1"/>
    </row>
    <row r="178" spans="1:13" x14ac:dyDescent="0.25">
      <c r="A178" s="96" t="str">
        <f>IF(B178="","",+COUNTA(B$14:$B178))</f>
        <v/>
      </c>
      <c r="B178" s="97"/>
      <c r="C178" s="97"/>
      <c r="D178" s="97"/>
      <c r="E178" s="219"/>
      <c r="F178" s="1"/>
      <c r="G178" s="211"/>
      <c r="H178" s="1"/>
      <c r="I178" s="1"/>
      <c r="J178" s="1"/>
      <c r="K178" s="1"/>
      <c r="L178" s="1"/>
      <c r="M178" s="1"/>
    </row>
    <row r="179" spans="1:13" x14ac:dyDescent="0.25">
      <c r="A179" s="96" t="str">
        <f>IF(B179="","",+COUNTA(B$14:$B179))</f>
        <v/>
      </c>
      <c r="B179" s="97"/>
      <c r="C179" s="97"/>
      <c r="D179" s="97"/>
      <c r="E179" s="219"/>
      <c r="F179" s="1"/>
      <c r="G179" s="211"/>
      <c r="H179" s="1"/>
      <c r="I179" s="1"/>
      <c r="J179" s="1"/>
      <c r="K179" s="1"/>
      <c r="L179" s="1"/>
      <c r="M179" s="1"/>
    </row>
    <row r="180" spans="1:13" x14ac:dyDescent="0.25">
      <c r="A180" s="96" t="str">
        <f>IF(B180="","",+COUNTA(B$14:$B180))</f>
        <v/>
      </c>
      <c r="B180" s="97"/>
      <c r="C180" s="97"/>
      <c r="D180" s="97"/>
      <c r="E180" s="219"/>
      <c r="F180" s="1"/>
      <c r="G180" s="211"/>
      <c r="H180" s="1"/>
      <c r="I180" s="1"/>
      <c r="J180" s="1"/>
      <c r="K180" s="1"/>
      <c r="L180" s="1"/>
      <c r="M180" s="1"/>
    </row>
    <row r="181" spans="1:13" x14ac:dyDescent="0.25">
      <c r="A181" s="96" t="str">
        <f>IF(B181="","",+COUNTA(B$14:$B181))</f>
        <v/>
      </c>
      <c r="B181" s="97"/>
      <c r="C181" s="97"/>
      <c r="D181" s="97"/>
      <c r="E181" s="219"/>
      <c r="F181" s="1"/>
      <c r="G181" s="211"/>
      <c r="H181" s="1"/>
      <c r="I181" s="1"/>
      <c r="J181" s="1"/>
      <c r="K181" s="1"/>
      <c r="L181" s="1"/>
      <c r="M181" s="1"/>
    </row>
    <row r="182" spans="1:13" x14ac:dyDescent="0.25">
      <c r="A182" s="96" t="str">
        <f>IF(B182="","",+COUNTA(B$14:$B182))</f>
        <v/>
      </c>
      <c r="B182" s="97"/>
      <c r="C182" s="97"/>
      <c r="D182" s="97"/>
      <c r="E182" s="219"/>
      <c r="F182" s="1"/>
      <c r="G182" s="211"/>
      <c r="H182" s="1"/>
      <c r="I182" s="1"/>
      <c r="J182" s="1"/>
      <c r="K182" s="1"/>
      <c r="L182" s="1"/>
      <c r="M182" s="1"/>
    </row>
    <row r="183" spans="1:13" x14ac:dyDescent="0.25">
      <c r="A183" s="96" t="str">
        <f>IF(B183="","",+COUNTA(B$14:$B183))</f>
        <v/>
      </c>
      <c r="B183" s="97"/>
      <c r="C183" s="97"/>
      <c r="D183" s="97"/>
      <c r="E183" s="219"/>
      <c r="F183" s="1"/>
      <c r="G183" s="211"/>
      <c r="H183" s="1"/>
      <c r="I183" s="1"/>
      <c r="J183" s="1"/>
      <c r="K183" s="1"/>
      <c r="L183" s="1"/>
      <c r="M183" s="1"/>
    </row>
    <row r="184" spans="1:13" x14ac:dyDescent="0.25">
      <c r="A184" s="96" t="str">
        <f>IF(B184="","",+COUNTA(B$14:$B184))</f>
        <v/>
      </c>
      <c r="B184" s="97"/>
      <c r="C184" s="97"/>
      <c r="D184" s="97"/>
      <c r="E184" s="219"/>
      <c r="F184" s="1"/>
      <c r="G184" s="211"/>
      <c r="H184" s="1"/>
      <c r="I184" s="1"/>
      <c r="J184" s="1"/>
      <c r="K184" s="1"/>
      <c r="L184" s="1"/>
      <c r="M184" s="1"/>
    </row>
    <row r="185" spans="1:13" x14ac:dyDescent="0.25">
      <c r="A185" s="96" t="str">
        <f>IF(B185="","",+COUNTA(B$14:$B185))</f>
        <v/>
      </c>
      <c r="B185" s="97"/>
      <c r="C185" s="97"/>
      <c r="D185" s="97"/>
      <c r="E185" s="219"/>
      <c r="F185" s="1"/>
      <c r="G185" s="211"/>
      <c r="H185" s="1"/>
      <c r="I185" s="1"/>
      <c r="J185" s="1"/>
      <c r="K185" s="1"/>
      <c r="L185" s="1"/>
      <c r="M185" s="1"/>
    </row>
    <row r="186" spans="1:13" x14ac:dyDescent="0.25">
      <c r="A186" s="96" t="str">
        <f>IF(B186="","",+COUNTA(B$14:$B186))</f>
        <v/>
      </c>
      <c r="B186" s="97"/>
      <c r="C186" s="97"/>
      <c r="D186" s="97"/>
      <c r="E186" s="219"/>
      <c r="F186" s="1"/>
      <c r="G186" s="211"/>
      <c r="H186" s="1"/>
      <c r="I186" s="1"/>
      <c r="J186" s="1"/>
      <c r="K186" s="1"/>
      <c r="L186" s="1"/>
      <c r="M186" s="1"/>
    </row>
    <row r="187" spans="1:13" x14ac:dyDescent="0.25">
      <c r="A187" s="96" t="str">
        <f>IF(B187="","",+COUNTA(B$14:$B187))</f>
        <v/>
      </c>
      <c r="B187" s="97"/>
      <c r="C187" s="97"/>
      <c r="D187" s="97"/>
      <c r="E187" s="219"/>
      <c r="F187" s="1"/>
      <c r="G187" s="211"/>
      <c r="H187" s="1"/>
      <c r="I187" s="1"/>
      <c r="J187" s="1"/>
      <c r="K187" s="1"/>
      <c r="L187" s="1"/>
      <c r="M187" s="1"/>
    </row>
    <row r="188" spans="1:13" x14ac:dyDescent="0.25">
      <c r="A188" s="96" t="str">
        <f>IF(B188="","",+COUNTA(B$14:$B188))</f>
        <v/>
      </c>
      <c r="B188" s="97"/>
      <c r="C188" s="97"/>
      <c r="D188" s="97"/>
      <c r="E188" s="219"/>
      <c r="F188" s="1"/>
      <c r="G188" s="211"/>
      <c r="H188" s="1"/>
      <c r="I188" s="1"/>
      <c r="J188" s="1"/>
      <c r="K188" s="1"/>
      <c r="L188" s="1"/>
      <c r="M188" s="1"/>
    </row>
    <row r="189" spans="1:13" x14ac:dyDescent="0.25">
      <c r="A189" s="96" t="str">
        <f>IF(B189="","",+COUNTA(B$14:$B189))</f>
        <v/>
      </c>
      <c r="B189" s="97"/>
      <c r="C189" s="97"/>
      <c r="D189" s="97"/>
      <c r="E189" s="219"/>
      <c r="F189" s="1"/>
      <c r="G189" s="211"/>
      <c r="H189" s="1"/>
      <c r="I189" s="1"/>
      <c r="J189" s="1"/>
      <c r="K189" s="1"/>
      <c r="L189" s="1"/>
      <c r="M189" s="1"/>
    </row>
    <row r="190" spans="1:13" x14ac:dyDescent="0.25">
      <c r="A190" s="96" t="str">
        <f>IF(B190="","",+COUNTA(B$14:$B190))</f>
        <v/>
      </c>
      <c r="B190" s="97"/>
      <c r="C190" s="97"/>
      <c r="D190" s="97"/>
      <c r="E190" s="219"/>
      <c r="F190" s="1"/>
      <c r="G190" s="211"/>
      <c r="H190" s="1"/>
      <c r="I190" s="1"/>
      <c r="J190" s="1"/>
      <c r="K190" s="1"/>
      <c r="L190" s="1"/>
      <c r="M190" s="1"/>
    </row>
    <row r="191" spans="1:13" x14ac:dyDescent="0.25">
      <c r="A191" s="96" t="str">
        <f>IF(B191="","",+COUNTA(B$14:$B191))</f>
        <v/>
      </c>
      <c r="B191" s="97"/>
      <c r="C191" s="97"/>
      <c r="D191" s="97"/>
      <c r="E191" s="219"/>
      <c r="F191" s="1"/>
      <c r="G191" s="211"/>
      <c r="H191" s="1"/>
      <c r="I191" s="1"/>
      <c r="J191" s="1"/>
      <c r="K191" s="1"/>
      <c r="L191" s="1"/>
      <c r="M191" s="1"/>
    </row>
    <row r="192" spans="1:13" x14ac:dyDescent="0.25">
      <c r="A192" s="96" t="str">
        <f>IF(B192="","",+COUNTA(B$14:$B192))</f>
        <v/>
      </c>
      <c r="B192" s="97"/>
      <c r="C192" s="97"/>
      <c r="D192" s="97"/>
      <c r="E192" s="219"/>
      <c r="F192" s="1"/>
      <c r="G192" s="211"/>
      <c r="H192" s="1"/>
      <c r="I192" s="1"/>
      <c r="J192" s="1"/>
      <c r="K192" s="1"/>
      <c r="L192" s="1"/>
      <c r="M192" s="1"/>
    </row>
    <row r="193" spans="1:13" x14ac:dyDescent="0.25">
      <c r="A193" s="96" t="str">
        <f>IF(B193="","",+COUNTA(B$14:$B193))</f>
        <v/>
      </c>
      <c r="B193" s="97"/>
      <c r="C193" s="97"/>
      <c r="D193" s="97"/>
      <c r="E193" s="219"/>
      <c r="F193" s="1"/>
      <c r="G193" s="211"/>
      <c r="H193" s="1"/>
      <c r="I193" s="1"/>
      <c r="J193" s="1"/>
      <c r="K193" s="1"/>
      <c r="L193" s="1"/>
      <c r="M193" s="1"/>
    </row>
    <row r="194" spans="1:13" x14ac:dyDescent="0.25">
      <c r="A194" s="96" t="str">
        <f>IF(B194="","",+COUNTA(B$14:$B194))</f>
        <v/>
      </c>
      <c r="B194" s="97"/>
      <c r="C194" s="97"/>
      <c r="D194" s="97"/>
      <c r="E194" s="219"/>
      <c r="F194" s="1"/>
      <c r="G194" s="211"/>
      <c r="H194" s="1"/>
      <c r="I194" s="1"/>
      <c r="J194" s="1"/>
      <c r="K194" s="1"/>
      <c r="L194" s="1"/>
      <c r="M194" s="1"/>
    </row>
    <row r="195" spans="1:13" x14ac:dyDescent="0.25">
      <c r="A195" s="96" t="str">
        <f>IF(B195="","",+COUNTA(B$14:$B195))</f>
        <v/>
      </c>
      <c r="B195" s="97"/>
      <c r="C195" s="97"/>
      <c r="D195" s="97"/>
      <c r="E195" s="219"/>
      <c r="F195" s="1"/>
      <c r="G195" s="211"/>
      <c r="H195" s="1"/>
      <c r="I195" s="1"/>
      <c r="J195" s="1"/>
      <c r="K195" s="1"/>
      <c r="L195" s="1"/>
      <c r="M195" s="1"/>
    </row>
    <row r="196" spans="1:13" x14ac:dyDescent="0.25">
      <c r="A196" s="96" t="str">
        <f>IF(B196="","",+COUNTA(B$14:$B196))</f>
        <v/>
      </c>
      <c r="B196" s="97"/>
      <c r="C196" s="97"/>
      <c r="D196" s="97"/>
      <c r="E196" s="219"/>
      <c r="F196" s="1"/>
      <c r="G196" s="211"/>
      <c r="H196" s="1"/>
      <c r="I196" s="1"/>
      <c r="J196" s="1"/>
      <c r="K196" s="1"/>
      <c r="L196" s="1"/>
      <c r="M196" s="1"/>
    </row>
    <row r="197" spans="1:13" x14ac:dyDescent="0.25">
      <c r="A197" s="96" t="str">
        <f>IF(B197="","",+COUNTA(B$14:$B197))</f>
        <v/>
      </c>
      <c r="B197" s="97"/>
      <c r="C197" s="97"/>
      <c r="D197" s="97"/>
      <c r="E197" s="219"/>
      <c r="F197" s="1"/>
      <c r="G197" s="211"/>
      <c r="H197" s="1"/>
      <c r="I197" s="1"/>
      <c r="J197" s="1"/>
      <c r="K197" s="1"/>
      <c r="L197" s="1"/>
      <c r="M197" s="1"/>
    </row>
    <row r="198" spans="1:13" x14ac:dyDescent="0.25">
      <c r="A198" s="96" t="str">
        <f>IF(B198="","",+COUNTA(B$14:$B198))</f>
        <v/>
      </c>
      <c r="B198" s="97"/>
      <c r="C198" s="97"/>
      <c r="D198" s="97"/>
      <c r="E198" s="219"/>
      <c r="F198" s="1"/>
      <c r="G198" s="211"/>
      <c r="H198" s="1"/>
      <c r="I198" s="1"/>
      <c r="J198" s="1"/>
      <c r="K198" s="1"/>
      <c r="L198" s="1"/>
      <c r="M198" s="1"/>
    </row>
    <row r="199" spans="1:13" x14ac:dyDescent="0.25">
      <c r="A199" s="96" t="str">
        <f>IF(B199="","",+COUNTA(B$14:$B199))</f>
        <v/>
      </c>
      <c r="B199" s="97"/>
      <c r="C199" s="97"/>
      <c r="D199" s="97"/>
      <c r="E199" s="219"/>
      <c r="F199" s="1"/>
      <c r="G199" s="211"/>
      <c r="H199" s="1"/>
      <c r="I199" s="1"/>
      <c r="J199" s="1"/>
      <c r="K199" s="1"/>
      <c r="L199" s="1"/>
      <c r="M199" s="1"/>
    </row>
    <row r="200" spans="1:13" x14ac:dyDescent="0.25">
      <c r="A200" s="96" t="str">
        <f>IF(B200="","",+COUNTA(B$14:$B200))</f>
        <v/>
      </c>
      <c r="B200" s="97"/>
      <c r="C200" s="97"/>
      <c r="D200" s="97"/>
      <c r="E200" s="219"/>
      <c r="F200" s="1"/>
      <c r="G200" s="211"/>
      <c r="H200" s="1"/>
      <c r="I200" s="1"/>
      <c r="J200" s="1"/>
      <c r="K200" s="1"/>
      <c r="L200" s="1"/>
      <c r="M200" s="1"/>
    </row>
    <row r="201" spans="1:13" x14ac:dyDescent="0.25">
      <c r="A201" s="96" t="str">
        <f>IF(B201="","",+COUNTA(B$14:$B201))</f>
        <v/>
      </c>
      <c r="B201" s="97"/>
      <c r="C201" s="97"/>
      <c r="D201" s="97"/>
      <c r="E201" s="219"/>
      <c r="F201" s="1"/>
      <c r="G201" s="211"/>
      <c r="H201" s="1"/>
      <c r="I201" s="1"/>
      <c r="J201" s="1"/>
      <c r="K201" s="1"/>
      <c r="L201" s="1"/>
      <c r="M201" s="1"/>
    </row>
    <row r="202" spans="1:13" x14ac:dyDescent="0.25">
      <c r="A202" s="96" t="str">
        <f>IF(B202="","",+COUNTA(B$14:$B202))</f>
        <v/>
      </c>
      <c r="B202" s="97"/>
      <c r="C202" s="97"/>
      <c r="D202" s="97"/>
      <c r="E202" s="219"/>
      <c r="F202" s="1"/>
      <c r="G202" s="211"/>
      <c r="H202" s="1"/>
      <c r="I202" s="1"/>
      <c r="J202" s="1"/>
      <c r="K202" s="1"/>
      <c r="L202" s="1"/>
      <c r="M202" s="1"/>
    </row>
    <row r="203" spans="1:13" x14ac:dyDescent="0.25">
      <c r="A203" s="96" t="str">
        <f>IF(B203="","",+COUNTA(B$14:$B203))</f>
        <v/>
      </c>
      <c r="B203" s="97"/>
      <c r="C203" s="97"/>
      <c r="D203" s="97"/>
      <c r="E203" s="219"/>
      <c r="F203" s="1"/>
      <c r="G203" s="211"/>
      <c r="H203" s="1"/>
      <c r="I203" s="1"/>
      <c r="J203" s="1"/>
      <c r="K203" s="1"/>
      <c r="L203" s="1"/>
      <c r="M203" s="1"/>
    </row>
    <row r="204" spans="1:13" x14ac:dyDescent="0.25">
      <c r="A204" s="96" t="str">
        <f>IF(B204="","",+COUNTA(B$14:$B204))</f>
        <v/>
      </c>
      <c r="B204" s="97"/>
      <c r="C204" s="97"/>
      <c r="D204" s="97"/>
      <c r="E204" s="219"/>
      <c r="F204" s="1"/>
      <c r="G204" s="211"/>
      <c r="H204" s="1"/>
      <c r="I204" s="1"/>
      <c r="J204" s="1"/>
      <c r="K204" s="1"/>
      <c r="L204" s="1"/>
      <c r="M204" s="1"/>
    </row>
    <row r="205" spans="1:13" x14ac:dyDescent="0.25">
      <c r="A205" s="96" t="str">
        <f>IF(B205="","",+COUNTA(B$14:$B205))</f>
        <v/>
      </c>
      <c r="B205" s="97"/>
      <c r="C205" s="97"/>
      <c r="D205" s="97"/>
      <c r="E205" s="219"/>
      <c r="F205" s="1"/>
      <c r="G205" s="211"/>
      <c r="H205" s="1"/>
      <c r="I205" s="1"/>
      <c r="J205" s="1"/>
      <c r="K205" s="1"/>
      <c r="L205" s="1"/>
      <c r="M205" s="1"/>
    </row>
    <row r="206" spans="1:13" x14ac:dyDescent="0.25">
      <c r="A206" s="96" t="str">
        <f>IF(B206="","",+COUNTA(B$14:$B206))</f>
        <v/>
      </c>
      <c r="B206" s="97"/>
      <c r="C206" s="97"/>
      <c r="D206" s="97"/>
      <c r="E206" s="219"/>
      <c r="F206" s="1"/>
      <c r="G206" s="211"/>
      <c r="H206" s="1"/>
      <c r="I206" s="1"/>
      <c r="J206" s="1"/>
      <c r="K206" s="1"/>
      <c r="L206" s="1"/>
      <c r="M206" s="1"/>
    </row>
    <row r="207" spans="1:13" x14ac:dyDescent="0.25">
      <c r="A207" s="96" t="str">
        <f>IF(B207="","",+COUNTA(B$14:$B207))</f>
        <v/>
      </c>
      <c r="B207" s="97"/>
      <c r="C207" s="97"/>
      <c r="D207" s="97"/>
      <c r="E207" s="219"/>
      <c r="F207" s="1"/>
      <c r="G207" s="211"/>
      <c r="H207" s="1"/>
      <c r="I207" s="1"/>
      <c r="J207" s="1"/>
      <c r="K207" s="1"/>
      <c r="L207" s="1"/>
      <c r="M207" s="1"/>
    </row>
    <row r="208" spans="1:13" x14ac:dyDescent="0.25">
      <c r="A208" s="96" t="str">
        <f>IF(B208="","",+COUNTA(B$14:$B208))</f>
        <v/>
      </c>
      <c r="B208" s="97"/>
      <c r="C208" s="97"/>
      <c r="D208" s="97"/>
      <c r="E208" s="219"/>
      <c r="F208" s="1"/>
      <c r="G208" s="211"/>
      <c r="H208" s="1"/>
      <c r="I208" s="1"/>
      <c r="J208" s="1"/>
      <c r="K208" s="1"/>
      <c r="L208" s="1"/>
      <c r="M208" s="1"/>
    </row>
    <row r="209" spans="1:13" x14ac:dyDescent="0.25">
      <c r="A209" s="96" t="str">
        <f>IF(B209="","",+COUNTA(B$14:$B209))</f>
        <v/>
      </c>
      <c r="B209" s="97"/>
      <c r="C209" s="97"/>
      <c r="D209" s="97"/>
      <c r="E209" s="219"/>
      <c r="F209" s="1"/>
      <c r="G209" s="211"/>
      <c r="H209" s="1"/>
      <c r="I209" s="1"/>
      <c r="J209" s="1"/>
      <c r="K209" s="1"/>
      <c r="L209" s="1"/>
      <c r="M209" s="1"/>
    </row>
    <row r="210" spans="1:13" x14ac:dyDescent="0.25">
      <c r="A210" s="96" t="str">
        <f>IF(B210="","",+COUNTA(B$14:$B210))</f>
        <v/>
      </c>
      <c r="B210" s="97"/>
      <c r="C210" s="97"/>
      <c r="D210" s="97"/>
      <c r="E210" s="219"/>
      <c r="F210" s="1"/>
      <c r="G210" s="211"/>
      <c r="H210" s="1"/>
      <c r="I210" s="1"/>
      <c r="J210" s="1"/>
      <c r="K210" s="1"/>
      <c r="L210" s="1"/>
      <c r="M210" s="1"/>
    </row>
    <row r="211" spans="1:13" x14ac:dyDescent="0.25">
      <c r="A211" s="96" t="str">
        <f>IF(B211="","",+COUNTA(B$14:$B211))</f>
        <v/>
      </c>
      <c r="B211" s="97"/>
      <c r="C211" s="97"/>
      <c r="D211" s="97"/>
      <c r="E211" s="219"/>
      <c r="F211" s="1"/>
      <c r="G211" s="211"/>
      <c r="H211" s="1"/>
      <c r="I211" s="1"/>
      <c r="J211" s="1"/>
      <c r="K211" s="1"/>
      <c r="L211" s="1"/>
      <c r="M211" s="1"/>
    </row>
    <row r="212" spans="1:13" x14ac:dyDescent="0.25">
      <c r="A212" s="96" t="str">
        <f>IF(B212="","",+COUNTA(B$14:$B212))</f>
        <v/>
      </c>
      <c r="B212" s="97"/>
      <c r="C212" s="97"/>
      <c r="D212" s="97"/>
      <c r="E212" s="219"/>
      <c r="F212" s="1"/>
      <c r="G212" s="211"/>
      <c r="H212" s="1"/>
      <c r="I212" s="1"/>
      <c r="J212" s="1"/>
      <c r="K212" s="1"/>
      <c r="L212" s="1"/>
      <c r="M212" s="1"/>
    </row>
    <row r="213" spans="1:13" x14ac:dyDescent="0.25">
      <c r="A213" s="96" t="str">
        <f>IF(B213="","",+COUNTA(B$14:$B213))</f>
        <v/>
      </c>
      <c r="B213" s="97"/>
      <c r="C213" s="97"/>
      <c r="D213" s="97"/>
      <c r="E213" s="219"/>
      <c r="F213" s="1"/>
      <c r="G213" s="211"/>
      <c r="H213" s="1"/>
      <c r="I213" s="1"/>
      <c r="J213" s="1"/>
      <c r="K213" s="1"/>
      <c r="L213" s="1"/>
      <c r="M213" s="1"/>
    </row>
    <row r="214" spans="1:13" x14ac:dyDescent="0.25">
      <c r="A214" s="96" t="str">
        <f>IF(B214="","",+COUNTA(B$14:$B214))</f>
        <v/>
      </c>
      <c r="B214" s="97"/>
      <c r="C214" s="97"/>
      <c r="D214" s="97"/>
      <c r="E214" s="219"/>
      <c r="F214" s="1"/>
      <c r="G214" s="211"/>
      <c r="H214" s="1"/>
      <c r="I214" s="1"/>
      <c r="J214" s="1"/>
      <c r="K214" s="1"/>
      <c r="L214" s="1"/>
      <c r="M214" s="1"/>
    </row>
    <row r="215" spans="1:13" x14ac:dyDescent="0.25">
      <c r="A215" s="96" t="str">
        <f>IF(B215="","",+COUNTA(B$14:$B215))</f>
        <v/>
      </c>
      <c r="B215" s="97"/>
      <c r="C215" s="97"/>
      <c r="D215" s="97"/>
      <c r="E215" s="219"/>
      <c r="F215" s="1"/>
      <c r="G215" s="211"/>
      <c r="H215" s="1"/>
      <c r="I215" s="1"/>
      <c r="J215" s="1"/>
      <c r="K215" s="1"/>
      <c r="L215" s="1"/>
      <c r="M215" s="1"/>
    </row>
    <row r="216" spans="1:13" x14ac:dyDescent="0.25">
      <c r="A216" s="96" t="str">
        <f>IF(B216="","",+COUNTA(B$14:$B216))</f>
        <v/>
      </c>
      <c r="B216" s="97"/>
      <c r="C216" s="97"/>
      <c r="D216" s="97"/>
      <c r="E216" s="219"/>
      <c r="F216" s="1"/>
      <c r="G216" s="211"/>
      <c r="H216" s="1"/>
      <c r="I216" s="1"/>
      <c r="J216" s="1"/>
      <c r="K216" s="1"/>
      <c r="L216" s="1"/>
      <c r="M216" s="1"/>
    </row>
    <row r="217" spans="1:13" x14ac:dyDescent="0.25">
      <c r="A217" s="96" t="str">
        <f>IF(B217="","",+COUNTA(B$14:$B217))</f>
        <v/>
      </c>
      <c r="B217" s="97"/>
      <c r="C217" s="97"/>
      <c r="D217" s="97"/>
      <c r="E217" s="219"/>
      <c r="F217" s="1"/>
      <c r="G217" s="211"/>
      <c r="H217" s="1"/>
      <c r="I217" s="1"/>
      <c r="J217" s="1"/>
      <c r="K217" s="1"/>
      <c r="L217" s="1"/>
      <c r="M217" s="1"/>
    </row>
    <row r="218" spans="1:13" x14ac:dyDescent="0.25">
      <c r="A218" s="96" t="str">
        <f>IF(B218="","",+COUNTA(B$14:$B218))</f>
        <v/>
      </c>
      <c r="B218" s="97"/>
      <c r="C218" s="97"/>
      <c r="D218" s="97"/>
      <c r="E218" s="219"/>
      <c r="F218" s="1"/>
      <c r="G218" s="211"/>
      <c r="H218" s="1"/>
      <c r="I218" s="1"/>
      <c r="J218" s="1"/>
      <c r="K218" s="1"/>
      <c r="L218" s="1"/>
      <c r="M218" s="1"/>
    </row>
    <row r="219" spans="1:13" x14ac:dyDescent="0.25">
      <c r="A219" s="96" t="str">
        <f>IF(B219="","",+COUNTA(B$14:$B219))</f>
        <v/>
      </c>
      <c r="B219" s="97"/>
      <c r="C219" s="97"/>
      <c r="D219" s="97"/>
      <c r="E219" s="219"/>
      <c r="F219" s="1"/>
      <c r="G219" s="211"/>
      <c r="H219" s="1"/>
      <c r="I219" s="1"/>
      <c r="J219" s="1"/>
      <c r="K219" s="1"/>
      <c r="L219" s="1"/>
      <c r="M219" s="1"/>
    </row>
    <row r="220" spans="1:13" x14ac:dyDescent="0.25">
      <c r="A220" s="96" t="str">
        <f>IF(B220="","",+COUNTA(B$14:$B220))</f>
        <v/>
      </c>
      <c r="B220" s="97"/>
      <c r="C220" s="97"/>
      <c r="D220" s="97"/>
      <c r="E220" s="219"/>
      <c r="F220" s="1"/>
      <c r="G220" s="211"/>
      <c r="H220" s="1"/>
      <c r="I220" s="1"/>
      <c r="J220" s="1"/>
      <c r="K220" s="1"/>
      <c r="L220" s="1"/>
      <c r="M220" s="1"/>
    </row>
    <row r="221" spans="1:13" x14ac:dyDescent="0.25">
      <c r="A221" s="96" t="str">
        <f>IF(B221="","",+COUNTA(B$14:$B221))</f>
        <v/>
      </c>
      <c r="B221" s="97"/>
      <c r="C221" s="97"/>
      <c r="D221" s="97"/>
      <c r="E221" s="219"/>
      <c r="F221" s="1"/>
      <c r="G221" s="211"/>
      <c r="H221" s="1"/>
      <c r="I221" s="1"/>
      <c r="J221" s="1"/>
      <c r="K221" s="1"/>
      <c r="L221" s="1"/>
      <c r="M221" s="1"/>
    </row>
    <row r="222" spans="1:13" x14ac:dyDescent="0.25">
      <c r="A222" s="96" t="str">
        <f>IF(B222="","",+COUNTA(B$14:$B222))</f>
        <v/>
      </c>
      <c r="B222" s="97"/>
      <c r="C222" s="97"/>
      <c r="D222" s="97"/>
      <c r="E222" s="219"/>
      <c r="F222" s="1"/>
      <c r="G222" s="211"/>
      <c r="H222" s="1"/>
      <c r="I222" s="1"/>
      <c r="J222" s="1"/>
      <c r="K222" s="1"/>
      <c r="L222" s="1"/>
      <c r="M222" s="1"/>
    </row>
    <row r="223" spans="1:13" x14ac:dyDescent="0.25">
      <c r="A223" s="96" t="str">
        <f>IF(B223="","",+COUNTA(B$14:$B223))</f>
        <v/>
      </c>
      <c r="B223" s="97"/>
      <c r="C223" s="97"/>
      <c r="D223" s="97"/>
      <c r="E223" s="219"/>
      <c r="F223" s="1"/>
      <c r="G223" s="211"/>
      <c r="H223" s="1"/>
      <c r="I223" s="1"/>
      <c r="J223" s="1"/>
      <c r="K223" s="1"/>
      <c r="L223" s="1"/>
      <c r="M223" s="1"/>
    </row>
    <row r="224" spans="1:13" x14ac:dyDescent="0.25">
      <c r="A224" s="96" t="str">
        <f>IF(B224="","",+COUNTA(B$14:$B224))</f>
        <v/>
      </c>
      <c r="B224" s="97"/>
      <c r="C224" s="97"/>
      <c r="D224" s="97"/>
      <c r="E224" s="219"/>
      <c r="F224" s="1"/>
      <c r="G224" s="211"/>
      <c r="H224" s="1"/>
      <c r="I224" s="1"/>
      <c r="J224" s="1"/>
      <c r="K224" s="1"/>
      <c r="L224" s="1"/>
      <c r="M224" s="1"/>
    </row>
    <row r="225" spans="1:13" x14ac:dyDescent="0.25">
      <c r="A225" s="96" t="str">
        <f>IF(B225="","",+COUNTA(B$14:$B225))</f>
        <v/>
      </c>
      <c r="B225" s="97"/>
      <c r="C225" s="97"/>
      <c r="D225" s="97"/>
      <c r="E225" s="219"/>
      <c r="F225" s="1"/>
      <c r="G225" s="211"/>
      <c r="H225" s="1"/>
      <c r="I225" s="1"/>
      <c r="J225" s="1"/>
      <c r="K225" s="1"/>
      <c r="L225" s="1"/>
      <c r="M225" s="1"/>
    </row>
    <row r="226" spans="1:13" x14ac:dyDescent="0.25">
      <c r="A226" s="96" t="str">
        <f>IF(B226="","",+COUNTA(B$14:$B226))</f>
        <v/>
      </c>
      <c r="B226" s="97"/>
      <c r="C226" s="97"/>
      <c r="D226" s="97"/>
      <c r="E226" s="219"/>
      <c r="F226" s="1"/>
      <c r="G226" s="211"/>
      <c r="H226" s="1"/>
      <c r="I226" s="1"/>
      <c r="J226" s="1"/>
      <c r="K226" s="1"/>
      <c r="L226" s="1"/>
      <c r="M226" s="1"/>
    </row>
    <row r="227" spans="1:13" x14ac:dyDescent="0.25">
      <c r="A227" s="96" t="str">
        <f>IF(B227="","",+COUNTA(B$14:$B227))</f>
        <v/>
      </c>
      <c r="B227" s="97"/>
      <c r="C227" s="97"/>
      <c r="D227" s="97"/>
      <c r="E227" s="219"/>
      <c r="F227" s="1"/>
      <c r="G227" s="211"/>
      <c r="H227" s="1"/>
      <c r="I227" s="1"/>
      <c r="J227" s="1"/>
      <c r="K227" s="1"/>
      <c r="L227" s="1"/>
      <c r="M227" s="1"/>
    </row>
    <row r="228" spans="1:13" x14ac:dyDescent="0.25">
      <c r="A228" s="96" t="str">
        <f>IF(B228="","",+COUNTA(B$14:$B228))</f>
        <v/>
      </c>
      <c r="B228" s="97"/>
      <c r="C228" s="97"/>
      <c r="D228" s="97"/>
      <c r="E228" s="219"/>
      <c r="F228" s="1"/>
      <c r="G228" s="211"/>
      <c r="H228" s="1"/>
      <c r="I228" s="1"/>
      <c r="J228" s="1"/>
      <c r="K228" s="1"/>
      <c r="L228" s="1"/>
      <c r="M228" s="1"/>
    </row>
    <row r="229" spans="1:13" x14ac:dyDescent="0.25">
      <c r="A229" s="96" t="str">
        <f>IF(B229="","",+COUNTA(B$14:$B229))</f>
        <v/>
      </c>
      <c r="B229" s="97"/>
      <c r="C229" s="97"/>
      <c r="D229" s="97"/>
      <c r="E229" s="219"/>
      <c r="F229" s="1"/>
      <c r="G229" s="211"/>
      <c r="H229" s="1"/>
      <c r="I229" s="1"/>
      <c r="J229" s="1"/>
      <c r="K229" s="1"/>
      <c r="L229" s="1"/>
      <c r="M229" s="1"/>
    </row>
    <row r="230" spans="1:13" x14ac:dyDescent="0.25">
      <c r="A230" s="96" t="str">
        <f>IF(B230="","",+COUNTA(B$14:$B230))</f>
        <v/>
      </c>
      <c r="B230" s="97"/>
      <c r="C230" s="97"/>
      <c r="D230" s="97"/>
      <c r="E230" s="219"/>
      <c r="F230" s="1"/>
      <c r="G230" s="211"/>
      <c r="H230" s="1"/>
      <c r="I230" s="1"/>
      <c r="J230" s="1"/>
      <c r="K230" s="1"/>
      <c r="L230" s="1"/>
      <c r="M230" s="1"/>
    </row>
    <row r="231" spans="1:13" x14ac:dyDescent="0.25">
      <c r="A231" s="96" t="str">
        <f>IF(B231="","",+COUNTA(B$14:$B231))</f>
        <v/>
      </c>
      <c r="B231" s="97"/>
      <c r="C231" s="97"/>
      <c r="D231" s="97"/>
      <c r="E231" s="219"/>
      <c r="F231" s="1"/>
      <c r="G231" s="211"/>
      <c r="H231" s="1"/>
      <c r="I231" s="1"/>
      <c r="J231" s="1"/>
      <c r="K231" s="1"/>
      <c r="L231" s="1"/>
      <c r="M231" s="1"/>
    </row>
    <row r="232" spans="1:13" x14ac:dyDescent="0.25">
      <c r="A232" s="96" t="str">
        <f>IF(B232="","",+COUNTA(B$14:$B232))</f>
        <v/>
      </c>
      <c r="B232" s="97"/>
      <c r="C232" s="97"/>
      <c r="D232" s="97"/>
      <c r="E232" s="219"/>
      <c r="F232" s="1"/>
      <c r="G232" s="211"/>
      <c r="H232" s="1"/>
      <c r="I232" s="1"/>
      <c r="J232" s="1"/>
      <c r="K232" s="1"/>
      <c r="L232" s="1"/>
      <c r="M232" s="1"/>
    </row>
    <row r="233" spans="1:13" x14ac:dyDescent="0.25">
      <c r="A233" s="96" t="str">
        <f>IF(B233="","",+COUNTA(B$14:$B233))</f>
        <v/>
      </c>
      <c r="B233" s="97"/>
      <c r="C233" s="97"/>
      <c r="D233" s="97"/>
      <c r="E233" s="219"/>
      <c r="F233" s="1"/>
      <c r="G233" s="211"/>
      <c r="H233" s="1"/>
      <c r="I233" s="1"/>
      <c r="J233" s="1"/>
      <c r="K233" s="1"/>
      <c r="L233" s="1"/>
      <c r="M233" s="1"/>
    </row>
    <row r="234" spans="1:13" x14ac:dyDescent="0.25">
      <c r="A234" s="96" t="str">
        <f>IF(B234="","",+COUNTA(B$14:$B234))</f>
        <v/>
      </c>
      <c r="B234" s="97"/>
      <c r="C234" s="97"/>
      <c r="D234" s="97"/>
      <c r="E234" s="219"/>
      <c r="F234" s="1"/>
      <c r="G234" s="211"/>
      <c r="H234" s="1"/>
      <c r="I234" s="1"/>
      <c r="J234" s="1"/>
      <c r="K234" s="1"/>
      <c r="L234" s="1"/>
      <c r="M234" s="1"/>
    </row>
    <row r="235" spans="1:13" x14ac:dyDescent="0.25">
      <c r="A235" s="96" t="str">
        <f>IF(B235="","",+COUNTA(B$14:$B235))</f>
        <v/>
      </c>
      <c r="B235" s="97"/>
      <c r="C235" s="97"/>
      <c r="D235" s="97"/>
      <c r="E235" s="219"/>
      <c r="F235" s="1"/>
      <c r="G235" s="211"/>
      <c r="H235" s="1"/>
      <c r="I235" s="1"/>
      <c r="J235" s="1"/>
      <c r="K235" s="1"/>
      <c r="L235" s="1"/>
      <c r="M235" s="1"/>
    </row>
    <row r="236" spans="1:13" x14ac:dyDescent="0.25">
      <c r="A236" s="96" t="str">
        <f>IF(B236="","",+COUNTA(B$14:$B236))</f>
        <v/>
      </c>
      <c r="B236" s="97"/>
      <c r="C236" s="97"/>
      <c r="D236" s="97"/>
      <c r="E236" s="219"/>
      <c r="F236" s="1"/>
      <c r="G236" s="211"/>
      <c r="H236" s="1"/>
      <c r="I236" s="1"/>
      <c r="J236" s="1"/>
      <c r="K236" s="1"/>
      <c r="L236" s="1"/>
      <c r="M236" s="1"/>
    </row>
    <row r="237" spans="1:13" x14ac:dyDescent="0.25">
      <c r="A237" s="96" t="str">
        <f>IF(B237="","",+COUNTA(B$14:$B237))</f>
        <v/>
      </c>
      <c r="B237" s="97"/>
      <c r="C237" s="97"/>
      <c r="D237" s="97"/>
      <c r="E237" s="219"/>
      <c r="F237" s="1"/>
      <c r="G237" s="211"/>
      <c r="H237" s="1"/>
      <c r="I237" s="1"/>
      <c r="J237" s="1"/>
      <c r="K237" s="1"/>
      <c r="L237" s="1"/>
      <c r="M237" s="1"/>
    </row>
    <row r="238" spans="1:13" x14ac:dyDescent="0.25">
      <c r="A238" s="96" t="str">
        <f>IF(B238="","",+COUNTA(B$14:$B238))</f>
        <v/>
      </c>
      <c r="B238" s="97"/>
      <c r="C238" s="97"/>
      <c r="D238" s="97"/>
      <c r="E238" s="219"/>
      <c r="F238" s="1"/>
      <c r="G238" s="211"/>
      <c r="H238" s="1"/>
      <c r="I238" s="1"/>
      <c r="J238" s="1"/>
      <c r="K238" s="1"/>
      <c r="L238" s="1"/>
      <c r="M238" s="1"/>
    </row>
    <row r="239" spans="1:13" x14ac:dyDescent="0.25">
      <c r="A239" s="96" t="str">
        <f>IF(B239="","",+COUNTA(B$14:$B239))</f>
        <v/>
      </c>
      <c r="B239" s="97"/>
      <c r="C239" s="97"/>
      <c r="D239" s="97"/>
      <c r="E239" s="219"/>
      <c r="F239" s="1"/>
      <c r="G239" s="211"/>
      <c r="H239" s="1"/>
      <c r="I239" s="1"/>
      <c r="J239" s="1"/>
      <c r="K239" s="1"/>
      <c r="L239" s="1"/>
      <c r="M239" s="1"/>
    </row>
    <row r="240" spans="1:13" x14ac:dyDescent="0.25">
      <c r="A240" s="96" t="str">
        <f>IF(B240="","",+COUNTA(B$14:$B240))</f>
        <v/>
      </c>
      <c r="B240" s="97"/>
      <c r="C240" s="97"/>
      <c r="D240" s="97"/>
      <c r="E240" s="219"/>
      <c r="F240" s="1"/>
      <c r="G240" s="211"/>
      <c r="H240" s="1"/>
      <c r="I240" s="1"/>
      <c r="J240" s="1"/>
      <c r="K240" s="1"/>
      <c r="L240" s="1"/>
      <c r="M240" s="1"/>
    </row>
    <row r="241" spans="1:13" x14ac:dyDescent="0.25">
      <c r="A241" s="96" t="str">
        <f>IF(B241="","",+COUNTA(B$14:$B241))</f>
        <v/>
      </c>
      <c r="B241" s="97"/>
      <c r="C241" s="97"/>
      <c r="D241" s="97"/>
      <c r="E241" s="219"/>
      <c r="F241" s="1"/>
      <c r="G241" s="211"/>
      <c r="H241" s="1"/>
      <c r="I241" s="1"/>
      <c r="J241" s="1"/>
      <c r="K241" s="1"/>
      <c r="L241" s="1"/>
      <c r="M241" s="1"/>
    </row>
    <row r="242" spans="1:13" x14ac:dyDescent="0.25">
      <c r="A242" s="96" t="str">
        <f>IF(B242="","",+COUNTA(B$14:$B242))</f>
        <v/>
      </c>
      <c r="B242" s="97"/>
      <c r="C242" s="97"/>
      <c r="D242" s="97"/>
      <c r="E242" s="219"/>
      <c r="F242" s="1"/>
      <c r="G242" s="211"/>
      <c r="H242" s="1"/>
      <c r="I242" s="1"/>
      <c r="J242" s="1"/>
      <c r="K242" s="1"/>
      <c r="L242" s="1"/>
      <c r="M242" s="1"/>
    </row>
    <row r="243" spans="1:13" x14ac:dyDescent="0.25">
      <c r="A243" s="96" t="str">
        <f>IF(B243="","",+COUNTA(B$14:$B243))</f>
        <v/>
      </c>
      <c r="B243" s="97"/>
      <c r="C243" s="97"/>
      <c r="D243" s="97"/>
      <c r="E243" s="219"/>
      <c r="F243" s="1"/>
      <c r="G243" s="211"/>
      <c r="H243" s="1"/>
      <c r="I243" s="1"/>
      <c r="J243" s="1"/>
      <c r="K243" s="1"/>
      <c r="L243" s="1"/>
      <c r="M243" s="1"/>
    </row>
    <row r="244" spans="1:13" x14ac:dyDescent="0.25">
      <c r="A244" s="96" t="str">
        <f>IF(B244="","",+COUNTA(B$14:$B244))</f>
        <v/>
      </c>
      <c r="B244" s="97"/>
      <c r="C244" s="97"/>
      <c r="D244" s="97"/>
      <c r="E244" s="219"/>
      <c r="F244" s="1"/>
      <c r="G244" s="211"/>
      <c r="H244" s="1"/>
      <c r="I244" s="1"/>
      <c r="J244" s="1"/>
      <c r="K244" s="1"/>
      <c r="L244" s="1"/>
      <c r="M244" s="1"/>
    </row>
    <row r="245" spans="1:13" x14ac:dyDescent="0.25">
      <c r="A245" s="96" t="str">
        <f>IF(B245="","",+COUNTA(B$14:$B245))</f>
        <v/>
      </c>
      <c r="B245" s="97"/>
      <c r="C245" s="97"/>
      <c r="D245" s="97"/>
      <c r="E245" s="219"/>
      <c r="F245" s="1"/>
      <c r="G245" s="211"/>
      <c r="H245" s="1"/>
      <c r="I245" s="1"/>
      <c r="J245" s="1"/>
      <c r="K245" s="1"/>
      <c r="L245" s="1"/>
      <c r="M245" s="1"/>
    </row>
    <row r="246" spans="1:13" x14ac:dyDescent="0.25">
      <c r="A246" s="96" t="str">
        <f>IF(B246="","",+COUNTA(B$14:$B246))</f>
        <v/>
      </c>
      <c r="B246" s="97"/>
      <c r="C246" s="97"/>
      <c r="D246" s="97"/>
      <c r="E246" s="219"/>
      <c r="F246" s="1"/>
      <c r="G246" s="211"/>
      <c r="H246" s="1"/>
      <c r="I246" s="1"/>
      <c r="J246" s="1"/>
      <c r="K246" s="1"/>
      <c r="L246" s="1"/>
      <c r="M246" s="1"/>
    </row>
    <row r="247" spans="1:13" x14ac:dyDescent="0.25">
      <c r="A247" s="96" t="str">
        <f>IF(B247="","",+COUNTA(B$14:$B247))</f>
        <v/>
      </c>
      <c r="B247" s="97"/>
      <c r="C247" s="97"/>
      <c r="D247" s="97"/>
      <c r="E247" s="219"/>
      <c r="F247" s="1"/>
      <c r="G247" s="211"/>
      <c r="H247" s="1"/>
      <c r="I247" s="1"/>
      <c r="J247" s="1"/>
      <c r="K247" s="1"/>
      <c r="L247" s="1"/>
      <c r="M247" s="1"/>
    </row>
    <row r="248" spans="1:13" x14ac:dyDescent="0.25">
      <c r="A248" s="96" t="str">
        <f>IF(B248="","",+COUNTA(B$14:$B248))</f>
        <v/>
      </c>
      <c r="B248" s="97"/>
      <c r="C248" s="97"/>
      <c r="D248" s="97"/>
      <c r="E248" s="219"/>
      <c r="F248" s="1"/>
      <c r="G248" s="211"/>
      <c r="H248" s="1"/>
      <c r="I248" s="1"/>
      <c r="J248" s="1"/>
      <c r="K248" s="1"/>
      <c r="L248" s="1"/>
      <c r="M248" s="1"/>
    </row>
    <row r="249" spans="1:13" x14ac:dyDescent="0.25">
      <c r="A249" s="96" t="str">
        <f>IF(B249="","",+COUNTA(B$14:$B249))</f>
        <v/>
      </c>
      <c r="B249" s="97"/>
      <c r="C249" s="97"/>
      <c r="D249" s="97"/>
      <c r="E249" s="219"/>
      <c r="F249" s="1"/>
      <c r="G249" s="211"/>
      <c r="H249" s="1"/>
      <c r="I249" s="1"/>
      <c r="J249" s="1"/>
      <c r="K249" s="1"/>
      <c r="L249" s="1"/>
      <c r="M249" s="1"/>
    </row>
    <row r="250" spans="1:13" x14ac:dyDescent="0.25">
      <c r="A250" s="96" t="str">
        <f>IF(B250="","",+COUNTA(B$14:$B250))</f>
        <v/>
      </c>
      <c r="B250" s="97"/>
      <c r="C250" s="97"/>
      <c r="D250" s="97"/>
      <c r="E250" s="219"/>
      <c r="F250" s="1"/>
      <c r="G250" s="211"/>
      <c r="H250" s="1"/>
      <c r="I250" s="1"/>
      <c r="J250" s="1"/>
      <c r="K250" s="1"/>
      <c r="L250" s="1"/>
      <c r="M250" s="1"/>
    </row>
    <row r="251" spans="1:13" x14ac:dyDescent="0.25">
      <c r="A251" s="96" t="str">
        <f>IF(B251="","",+COUNTA(B$14:$B251))</f>
        <v/>
      </c>
      <c r="B251" s="97"/>
      <c r="C251" s="97"/>
      <c r="D251" s="97"/>
      <c r="E251" s="219"/>
      <c r="F251" s="1"/>
      <c r="G251" s="211"/>
      <c r="H251" s="1"/>
      <c r="I251" s="1"/>
      <c r="J251" s="1"/>
      <c r="K251" s="1"/>
      <c r="L251" s="1"/>
      <c r="M251" s="1"/>
    </row>
    <row r="252" spans="1:13" x14ac:dyDescent="0.25">
      <c r="A252" s="96" t="str">
        <f>IF(B252="","",+COUNTA(B$14:$B252))</f>
        <v/>
      </c>
      <c r="B252" s="97"/>
      <c r="C252" s="97"/>
      <c r="D252" s="97"/>
      <c r="E252" s="219"/>
      <c r="F252" s="1"/>
      <c r="G252" s="211"/>
      <c r="H252" s="1"/>
      <c r="I252" s="1"/>
      <c r="J252" s="1"/>
      <c r="K252" s="1"/>
      <c r="L252" s="1"/>
      <c r="M252" s="1"/>
    </row>
    <row r="253" spans="1:13" x14ac:dyDescent="0.25">
      <c r="A253" s="96" t="str">
        <f>IF(B253="","",+COUNTA(B$14:$B253))</f>
        <v/>
      </c>
      <c r="B253" s="97"/>
      <c r="C253" s="97"/>
      <c r="D253" s="97"/>
      <c r="E253" s="219"/>
      <c r="F253" s="1"/>
      <c r="G253" s="211"/>
      <c r="H253" s="1"/>
      <c r="I253" s="1"/>
      <c r="J253" s="1"/>
      <c r="K253" s="1"/>
      <c r="L253" s="1"/>
      <c r="M253" s="1"/>
    </row>
    <row r="254" spans="1:13" x14ac:dyDescent="0.25">
      <c r="A254" s="96" t="str">
        <f>IF(B254="","",+COUNTA(B$14:$B254))</f>
        <v/>
      </c>
      <c r="B254" s="97"/>
      <c r="C254" s="97"/>
      <c r="D254" s="97"/>
      <c r="E254" s="219"/>
      <c r="F254" s="1"/>
      <c r="G254" s="211"/>
      <c r="H254" s="1"/>
      <c r="I254" s="1"/>
      <c r="J254" s="1"/>
      <c r="K254" s="1"/>
      <c r="L254" s="1"/>
      <c r="M254" s="1"/>
    </row>
    <row r="255" spans="1:13" x14ac:dyDescent="0.25">
      <c r="A255" s="96" t="str">
        <f>IF(B255="","",+COUNTA(B$14:$B255))</f>
        <v/>
      </c>
      <c r="B255" s="97"/>
      <c r="C255" s="97"/>
      <c r="D255" s="97"/>
      <c r="E255" s="219"/>
      <c r="F255" s="1"/>
      <c r="G255" s="211"/>
      <c r="H255" s="1"/>
      <c r="I255" s="1"/>
      <c r="J255" s="1"/>
      <c r="K255" s="1"/>
      <c r="L255" s="1"/>
      <c r="M255" s="1"/>
    </row>
    <row r="256" spans="1:13" x14ac:dyDescent="0.25">
      <c r="A256" s="96" t="str">
        <f>IF(B256="","",+COUNTA(B$14:$B256))</f>
        <v/>
      </c>
      <c r="B256" s="97"/>
      <c r="C256" s="97"/>
      <c r="D256" s="97"/>
      <c r="E256" s="219"/>
      <c r="F256" s="1"/>
      <c r="G256" s="211"/>
      <c r="H256" s="1"/>
      <c r="I256" s="1"/>
      <c r="J256" s="1"/>
      <c r="K256" s="1"/>
      <c r="L256" s="1"/>
      <c r="M256" s="1"/>
    </row>
    <row r="257" spans="1:13" x14ac:dyDescent="0.25">
      <c r="A257" s="96" t="str">
        <f>IF(B257="","",+COUNTA(B$14:$B257))</f>
        <v/>
      </c>
      <c r="B257" s="97"/>
      <c r="C257" s="97"/>
      <c r="D257" s="97"/>
      <c r="E257" s="219"/>
      <c r="F257" s="1"/>
      <c r="G257" s="211"/>
      <c r="H257" s="1"/>
      <c r="I257" s="1"/>
      <c r="J257" s="1"/>
      <c r="K257" s="1"/>
      <c r="L257" s="1"/>
      <c r="M257" s="1"/>
    </row>
    <row r="258" spans="1:13" x14ac:dyDescent="0.25">
      <c r="A258" s="96" t="str">
        <f>IF(B258="","",+COUNTA(B$14:$B258))</f>
        <v/>
      </c>
      <c r="B258" s="97"/>
      <c r="C258" s="97"/>
      <c r="D258" s="97"/>
      <c r="E258" s="219"/>
      <c r="F258" s="1"/>
      <c r="G258" s="211"/>
      <c r="H258" s="1"/>
      <c r="I258" s="1"/>
      <c r="J258" s="1"/>
      <c r="K258" s="1"/>
      <c r="L258" s="1"/>
      <c r="M258" s="1"/>
    </row>
    <row r="259" spans="1:13" x14ac:dyDescent="0.25">
      <c r="A259" s="96" t="str">
        <f>IF(B259="","",+COUNTA(B$14:$B259))</f>
        <v/>
      </c>
      <c r="B259" s="97"/>
      <c r="C259" s="97"/>
      <c r="D259" s="97"/>
      <c r="E259" s="219"/>
      <c r="F259" s="1"/>
      <c r="G259" s="211"/>
      <c r="H259" s="1"/>
      <c r="I259" s="1"/>
      <c r="J259" s="1"/>
      <c r="K259" s="1"/>
      <c r="L259" s="1"/>
      <c r="M259" s="1"/>
    </row>
    <row r="260" spans="1:13" x14ac:dyDescent="0.25">
      <c r="A260" s="96" t="str">
        <f>IF(B260="","",+COUNTA(B$14:$B260))</f>
        <v/>
      </c>
      <c r="B260" s="97"/>
      <c r="C260" s="97"/>
      <c r="D260" s="97"/>
      <c r="E260" s="219"/>
      <c r="F260" s="1"/>
      <c r="G260" s="211"/>
      <c r="H260" s="1"/>
      <c r="I260" s="1"/>
      <c r="J260" s="1"/>
      <c r="K260" s="1"/>
      <c r="L260" s="1"/>
      <c r="M260" s="1"/>
    </row>
    <row r="261" spans="1:13" x14ac:dyDescent="0.25">
      <c r="A261" s="96" t="str">
        <f>IF(B261="","",+COUNTA(B$14:$B261))</f>
        <v/>
      </c>
      <c r="B261" s="97"/>
      <c r="C261" s="97"/>
      <c r="D261" s="97"/>
      <c r="E261" s="219"/>
      <c r="F261" s="1"/>
      <c r="G261" s="211"/>
      <c r="H261" s="1"/>
      <c r="I261" s="1"/>
      <c r="J261" s="1"/>
      <c r="K261" s="1"/>
      <c r="L261" s="1"/>
      <c r="M261" s="1"/>
    </row>
    <row r="262" spans="1:13" x14ac:dyDescent="0.25">
      <c r="A262" s="96" t="str">
        <f>IF(B262="","",+COUNTA(B$14:$B262))</f>
        <v/>
      </c>
      <c r="B262" s="97"/>
      <c r="C262" s="97"/>
      <c r="D262" s="97"/>
      <c r="E262" s="219"/>
      <c r="F262" s="1"/>
      <c r="G262" s="211"/>
      <c r="H262" s="1"/>
      <c r="I262" s="1"/>
      <c r="J262" s="1"/>
      <c r="K262" s="1"/>
      <c r="L262" s="1"/>
      <c r="M262" s="1"/>
    </row>
    <row r="263" spans="1:13" x14ac:dyDescent="0.25">
      <c r="A263" s="96" t="str">
        <f>IF(B263="","",+COUNTA(B$14:$B263))</f>
        <v/>
      </c>
      <c r="B263" s="97"/>
      <c r="C263" s="97"/>
      <c r="D263" s="97"/>
      <c r="E263" s="219"/>
      <c r="F263" s="1"/>
      <c r="G263" s="211"/>
      <c r="H263" s="1"/>
      <c r="I263" s="1"/>
      <c r="J263" s="1"/>
      <c r="K263" s="1"/>
      <c r="L263" s="1"/>
      <c r="M263" s="1"/>
    </row>
    <row r="264" spans="1:13" x14ac:dyDescent="0.25">
      <c r="A264" s="96" t="str">
        <f>IF(B264="","",+COUNTA(B$14:$B264))</f>
        <v/>
      </c>
      <c r="B264" s="97"/>
      <c r="C264" s="97"/>
      <c r="D264" s="97"/>
      <c r="E264" s="219"/>
      <c r="F264" s="1"/>
      <c r="G264" s="211"/>
      <c r="H264" s="1"/>
      <c r="I264" s="1"/>
      <c r="J264" s="1"/>
      <c r="K264" s="1"/>
      <c r="L264" s="1"/>
      <c r="M264" s="1"/>
    </row>
    <row r="265" spans="1:13" x14ac:dyDescent="0.25">
      <c r="A265" s="96" t="str">
        <f>IF(B265="","",+COUNTA(B$14:$B265))</f>
        <v/>
      </c>
      <c r="B265" s="97"/>
      <c r="C265" s="97"/>
      <c r="D265" s="97"/>
      <c r="E265" s="219"/>
      <c r="F265" s="1"/>
      <c r="G265" s="211"/>
      <c r="H265" s="1"/>
      <c r="I265" s="1"/>
      <c r="J265" s="1"/>
      <c r="K265" s="1"/>
      <c r="L265" s="1"/>
      <c r="M265" s="1"/>
    </row>
    <row r="266" spans="1:13" x14ac:dyDescent="0.25">
      <c r="A266" s="96" t="str">
        <f>IF(B266="","",+COUNTA(B$14:$B266))</f>
        <v/>
      </c>
      <c r="B266" s="97"/>
      <c r="C266" s="97"/>
      <c r="D266" s="97"/>
      <c r="E266" s="219"/>
      <c r="F266" s="1"/>
      <c r="G266" s="211"/>
      <c r="H266" s="1"/>
      <c r="I266" s="1"/>
      <c r="J266" s="1"/>
      <c r="K266" s="1"/>
      <c r="L266" s="1"/>
      <c r="M266" s="1"/>
    </row>
    <row r="267" spans="1:13" x14ac:dyDescent="0.25">
      <c r="A267" s="96" t="str">
        <f>IF(B267="","",+COUNTA(B$14:$B267))</f>
        <v/>
      </c>
      <c r="B267" s="97"/>
      <c r="C267" s="97"/>
      <c r="D267" s="97"/>
      <c r="E267" s="219"/>
      <c r="F267" s="1"/>
      <c r="G267" s="211"/>
      <c r="H267" s="1"/>
      <c r="I267" s="1"/>
      <c r="J267" s="1"/>
      <c r="K267" s="1"/>
      <c r="L267" s="1"/>
      <c r="M267" s="1"/>
    </row>
    <row r="268" spans="1:13" x14ac:dyDescent="0.25">
      <c r="A268" s="96" t="str">
        <f>IF(B268="","",+COUNTA(B$14:$B268))</f>
        <v/>
      </c>
      <c r="B268" s="97"/>
      <c r="C268" s="97"/>
      <c r="D268" s="97"/>
      <c r="E268" s="219"/>
      <c r="F268" s="1"/>
      <c r="G268" s="211"/>
      <c r="H268" s="1"/>
      <c r="I268" s="1"/>
      <c r="J268" s="1"/>
      <c r="K268" s="1"/>
      <c r="L268" s="1"/>
      <c r="M268" s="1"/>
    </row>
    <row r="269" spans="1:13" x14ac:dyDescent="0.25">
      <c r="A269" s="96" t="str">
        <f>IF(B269="","",+COUNTA(B$14:$B269))</f>
        <v/>
      </c>
      <c r="B269" s="97"/>
      <c r="C269" s="97"/>
      <c r="D269" s="97"/>
      <c r="E269" s="219"/>
      <c r="F269" s="1"/>
      <c r="G269" s="211"/>
      <c r="H269" s="1"/>
      <c r="I269" s="1"/>
      <c r="J269" s="1"/>
      <c r="K269" s="1"/>
      <c r="L269" s="1"/>
      <c r="M269" s="1"/>
    </row>
    <row r="270" spans="1:13" x14ac:dyDescent="0.25">
      <c r="A270" s="96" t="str">
        <f>IF(B270="","",+COUNTA(B$14:$B270))</f>
        <v/>
      </c>
      <c r="B270" s="97"/>
      <c r="C270" s="97"/>
      <c r="D270" s="97"/>
      <c r="E270" s="219"/>
      <c r="F270" s="1"/>
      <c r="G270" s="211"/>
      <c r="H270" s="1"/>
      <c r="I270" s="1"/>
      <c r="J270" s="1"/>
      <c r="K270" s="1"/>
      <c r="L270" s="1"/>
      <c r="M270" s="1"/>
    </row>
    <row r="271" spans="1:13" x14ac:dyDescent="0.25">
      <c r="A271" s="96" t="str">
        <f>IF(B271="","",+COUNTA(B$14:$B271))</f>
        <v/>
      </c>
      <c r="B271" s="97"/>
      <c r="C271" s="97"/>
      <c r="D271" s="97"/>
      <c r="E271" s="219"/>
      <c r="F271" s="1"/>
      <c r="G271" s="211"/>
      <c r="H271" s="1"/>
      <c r="I271" s="1"/>
      <c r="J271" s="1"/>
      <c r="K271" s="1"/>
      <c r="L271" s="1"/>
      <c r="M271" s="1"/>
    </row>
    <row r="272" spans="1:13" x14ac:dyDescent="0.25">
      <c r="A272" s="96" t="str">
        <f>IF(B272="","",+COUNTA(B$14:$B272))</f>
        <v/>
      </c>
      <c r="B272" s="97"/>
      <c r="C272" s="97"/>
      <c r="D272" s="97"/>
      <c r="E272" s="219"/>
      <c r="F272" s="1"/>
      <c r="G272" s="211"/>
      <c r="H272" s="1"/>
      <c r="I272" s="1"/>
      <c r="J272" s="1"/>
      <c r="K272" s="1"/>
      <c r="L272" s="1"/>
      <c r="M272" s="1"/>
    </row>
    <row r="273" spans="1:13" x14ac:dyDescent="0.25">
      <c r="A273" s="96" t="str">
        <f>IF(B273="","",+COUNTA(B$14:$B273))</f>
        <v/>
      </c>
      <c r="B273" s="97"/>
      <c r="C273" s="97"/>
      <c r="D273" s="97"/>
      <c r="E273" s="219"/>
      <c r="F273" s="1"/>
      <c r="G273" s="211"/>
      <c r="H273" s="1"/>
      <c r="I273" s="1"/>
      <c r="J273" s="1"/>
      <c r="K273" s="1"/>
      <c r="L273" s="1"/>
      <c r="M273" s="1"/>
    </row>
    <row r="274" spans="1:13" x14ac:dyDescent="0.25">
      <c r="A274" s="96" t="str">
        <f>IF(B274="","",+COUNTA(B$14:$B274))</f>
        <v/>
      </c>
      <c r="B274" s="97"/>
      <c r="C274" s="97"/>
      <c r="D274" s="97"/>
      <c r="E274" s="219"/>
      <c r="F274" s="1"/>
      <c r="G274" s="211"/>
      <c r="H274" s="1"/>
      <c r="I274" s="1"/>
      <c r="J274" s="1"/>
      <c r="K274" s="1"/>
      <c r="L274" s="1"/>
      <c r="M274" s="1"/>
    </row>
    <row r="275" spans="1:13" x14ac:dyDescent="0.25">
      <c r="A275" s="96" t="str">
        <f>IF(B275="","",+COUNTA(B$14:$B275))</f>
        <v/>
      </c>
      <c r="B275" s="97"/>
      <c r="C275" s="97"/>
      <c r="D275" s="97"/>
      <c r="E275" s="219"/>
      <c r="F275" s="1"/>
      <c r="G275" s="211"/>
      <c r="H275" s="1"/>
      <c r="I275" s="1"/>
      <c r="J275" s="1"/>
      <c r="K275" s="1"/>
      <c r="L275" s="1"/>
      <c r="M275" s="1"/>
    </row>
    <row r="276" spans="1:13" x14ac:dyDescent="0.25">
      <c r="A276" s="96" t="str">
        <f>IF(B276="","",+COUNTA(B$14:$B276))</f>
        <v/>
      </c>
      <c r="B276" s="97"/>
      <c r="C276" s="97"/>
      <c r="D276" s="97"/>
      <c r="E276" s="219"/>
      <c r="F276" s="1"/>
      <c r="G276" s="211"/>
      <c r="H276" s="1"/>
      <c r="I276" s="1"/>
      <c r="J276" s="1"/>
      <c r="K276" s="1"/>
      <c r="L276" s="1"/>
      <c r="M276" s="1"/>
    </row>
    <row r="277" spans="1:13" x14ac:dyDescent="0.25">
      <c r="A277" s="96" t="str">
        <f>IF(B277="","",+COUNTA(B$14:$B277))</f>
        <v/>
      </c>
      <c r="B277" s="97"/>
      <c r="C277" s="97"/>
      <c r="D277" s="97"/>
      <c r="E277" s="219"/>
      <c r="F277" s="1"/>
      <c r="G277" s="211"/>
      <c r="H277" s="1"/>
      <c r="I277" s="1"/>
      <c r="J277" s="1"/>
      <c r="K277" s="1"/>
      <c r="L277" s="1"/>
      <c r="M277" s="1"/>
    </row>
    <row r="278" spans="1:13" x14ac:dyDescent="0.25">
      <c r="A278" s="96" t="str">
        <f>IF(B278="","",+COUNTA(B$14:$B278))</f>
        <v/>
      </c>
      <c r="B278" s="97"/>
      <c r="C278" s="97"/>
      <c r="D278" s="97"/>
      <c r="E278" s="219"/>
      <c r="F278" s="1"/>
      <c r="G278" s="211"/>
      <c r="H278" s="1"/>
      <c r="I278" s="1"/>
      <c r="J278" s="1"/>
      <c r="K278" s="1"/>
      <c r="L278" s="1"/>
      <c r="M278" s="1"/>
    </row>
    <row r="279" spans="1:13" x14ac:dyDescent="0.25">
      <c r="A279" s="96" t="str">
        <f>IF(B279="","",+COUNTA(B$14:$B279))</f>
        <v/>
      </c>
      <c r="B279" s="97"/>
      <c r="C279" s="97"/>
      <c r="D279" s="97"/>
      <c r="E279" s="219"/>
      <c r="F279" s="1"/>
      <c r="G279" s="211"/>
      <c r="H279" s="1"/>
      <c r="I279" s="1"/>
      <c r="J279" s="1"/>
      <c r="K279" s="1"/>
      <c r="L279" s="1"/>
      <c r="M279" s="1"/>
    </row>
    <row r="280" spans="1:13" x14ac:dyDescent="0.25">
      <c r="A280" s="96" t="str">
        <f>IF(B280="","",+COUNTA(B$14:$B280))</f>
        <v/>
      </c>
      <c r="B280" s="97"/>
      <c r="C280" s="97"/>
      <c r="D280" s="97"/>
      <c r="E280" s="219"/>
      <c r="F280" s="1"/>
      <c r="G280" s="211"/>
      <c r="H280" s="1"/>
      <c r="I280" s="1"/>
      <c r="J280" s="1"/>
      <c r="K280" s="1"/>
      <c r="L280" s="1"/>
      <c r="M280" s="1"/>
    </row>
    <row r="281" spans="1:13" x14ac:dyDescent="0.25">
      <c r="A281" s="96" t="str">
        <f>IF(B281="","",+COUNTA(B$14:$B281))</f>
        <v/>
      </c>
      <c r="B281" s="97"/>
      <c r="C281" s="97"/>
      <c r="D281" s="97"/>
      <c r="E281" s="219"/>
      <c r="F281" s="1"/>
      <c r="G281" s="211"/>
      <c r="H281" s="1"/>
      <c r="I281" s="1"/>
      <c r="J281" s="1"/>
      <c r="K281" s="1"/>
      <c r="L281" s="1"/>
      <c r="M281" s="1"/>
    </row>
    <row r="282" spans="1:13" x14ac:dyDescent="0.25">
      <c r="A282" s="96" t="str">
        <f>IF(B282="","",+COUNTA(B$14:$B282))</f>
        <v/>
      </c>
      <c r="B282" s="97"/>
      <c r="C282" s="97"/>
      <c r="D282" s="97"/>
      <c r="E282" s="219"/>
      <c r="F282" s="1"/>
      <c r="G282" s="211"/>
      <c r="H282" s="1"/>
      <c r="I282" s="1"/>
      <c r="J282" s="1"/>
      <c r="K282" s="1"/>
      <c r="L282" s="1"/>
      <c r="M282" s="1"/>
    </row>
    <row r="283" spans="1:13" x14ac:dyDescent="0.25">
      <c r="A283" s="96" t="str">
        <f>IF(B283="","",+COUNTA(B$14:$B283))</f>
        <v/>
      </c>
      <c r="B283" s="97"/>
      <c r="C283" s="97"/>
      <c r="D283" s="97"/>
      <c r="E283" s="219"/>
      <c r="F283" s="1"/>
      <c r="G283" s="211"/>
      <c r="H283" s="1"/>
      <c r="I283" s="1"/>
      <c r="J283" s="1"/>
      <c r="K283" s="1"/>
      <c r="L283" s="1"/>
      <c r="M283" s="1"/>
    </row>
    <row r="284" spans="1:13" x14ac:dyDescent="0.25">
      <c r="A284" s="96" t="str">
        <f>IF(B284="","",+COUNTA(B$14:$B284))</f>
        <v/>
      </c>
      <c r="B284" s="97"/>
      <c r="C284" s="97"/>
      <c r="D284" s="97"/>
      <c r="E284" s="219"/>
      <c r="F284" s="1"/>
      <c r="G284" s="211"/>
      <c r="H284" s="1"/>
      <c r="I284" s="1"/>
      <c r="J284" s="1"/>
      <c r="K284" s="1"/>
      <c r="L284" s="1"/>
      <c r="M284" s="1"/>
    </row>
    <row r="285" spans="1:13" x14ac:dyDescent="0.25">
      <c r="A285" s="96" t="str">
        <f>IF(B285="","",+COUNTA(B$14:$B285))</f>
        <v/>
      </c>
      <c r="B285" s="97"/>
      <c r="C285" s="97"/>
      <c r="D285" s="97"/>
      <c r="E285" s="219"/>
      <c r="F285" s="1"/>
      <c r="G285" s="211"/>
      <c r="H285" s="1"/>
      <c r="I285" s="1"/>
      <c r="J285" s="1"/>
      <c r="K285" s="1"/>
      <c r="L285" s="1"/>
      <c r="M285" s="1"/>
    </row>
    <row r="286" spans="1:13" x14ac:dyDescent="0.25">
      <c r="A286" s="96" t="str">
        <f>IF(B286="","",+COUNTA(B$14:$B286))</f>
        <v/>
      </c>
      <c r="B286" s="97"/>
      <c r="C286" s="97"/>
      <c r="D286" s="97"/>
      <c r="E286" s="219"/>
      <c r="F286" s="1"/>
      <c r="G286" s="211"/>
      <c r="H286" s="1"/>
      <c r="I286" s="1"/>
      <c r="J286" s="1"/>
      <c r="K286" s="1"/>
      <c r="L286" s="1"/>
      <c r="M286" s="1"/>
    </row>
    <row r="287" spans="1:13" x14ac:dyDescent="0.25">
      <c r="A287" s="96" t="str">
        <f>IF(B287="","",+COUNTA(B$14:$B287))</f>
        <v/>
      </c>
      <c r="B287" s="97"/>
      <c r="C287" s="97"/>
      <c r="D287" s="97"/>
      <c r="E287" s="219"/>
      <c r="F287" s="1"/>
      <c r="G287" s="211"/>
      <c r="H287" s="1"/>
      <c r="I287" s="1"/>
      <c r="J287" s="1"/>
      <c r="K287" s="1"/>
      <c r="L287" s="1"/>
      <c r="M287" s="1"/>
    </row>
    <row r="288" spans="1:13" x14ac:dyDescent="0.25">
      <c r="A288" s="96" t="str">
        <f>IF(B288="","",+COUNTA(B$14:$B288))</f>
        <v/>
      </c>
      <c r="B288" s="97"/>
      <c r="C288" s="97"/>
      <c r="D288" s="97"/>
      <c r="E288" s="219"/>
      <c r="F288" s="1"/>
      <c r="G288" s="211"/>
      <c r="H288" s="1"/>
      <c r="I288" s="1"/>
      <c r="J288" s="1"/>
      <c r="K288" s="1"/>
      <c r="L288" s="1"/>
      <c r="M288" s="1"/>
    </row>
    <row r="289" spans="1:13" x14ac:dyDescent="0.25">
      <c r="A289" s="96" t="str">
        <f>IF(B289="","",+COUNTA(B$14:$B289))</f>
        <v/>
      </c>
      <c r="B289" s="97"/>
      <c r="C289" s="97"/>
      <c r="D289" s="97"/>
      <c r="E289" s="219"/>
      <c r="F289" s="1"/>
      <c r="G289" s="211"/>
      <c r="H289" s="1"/>
      <c r="I289" s="1"/>
      <c r="J289" s="1"/>
      <c r="K289" s="1"/>
      <c r="L289" s="1"/>
      <c r="M289" s="1"/>
    </row>
    <row r="290" spans="1:13" x14ac:dyDescent="0.25">
      <c r="A290" s="96" t="str">
        <f>IF(B290="","",+COUNTA(B$14:$B290))</f>
        <v/>
      </c>
      <c r="B290" s="97"/>
      <c r="C290" s="97"/>
      <c r="D290" s="97"/>
      <c r="E290" s="219"/>
      <c r="F290" s="1"/>
      <c r="G290" s="211"/>
      <c r="H290" s="1"/>
      <c r="I290" s="1"/>
      <c r="J290" s="1"/>
      <c r="K290" s="1"/>
      <c r="L290" s="1"/>
      <c r="M290" s="1"/>
    </row>
    <row r="291" spans="1:13" x14ac:dyDescent="0.25">
      <c r="A291" s="96" t="str">
        <f>IF(B291="","",+COUNTA(B$14:$B291))</f>
        <v/>
      </c>
      <c r="B291" s="97"/>
      <c r="C291" s="97"/>
      <c r="D291" s="97"/>
      <c r="E291" s="219"/>
      <c r="F291" s="1"/>
      <c r="G291" s="211"/>
      <c r="H291" s="1"/>
      <c r="I291" s="1"/>
      <c r="J291" s="1"/>
      <c r="K291" s="1"/>
      <c r="L291" s="1"/>
      <c r="M291" s="1"/>
    </row>
    <row r="292" spans="1:13" x14ac:dyDescent="0.25">
      <c r="A292" s="96" t="str">
        <f>IF(B292="","",+COUNTA(B$14:$B292))</f>
        <v/>
      </c>
      <c r="B292" s="97"/>
      <c r="C292" s="97"/>
      <c r="D292" s="97"/>
      <c r="E292" s="219"/>
      <c r="F292" s="1"/>
      <c r="G292" s="211"/>
      <c r="H292" s="1"/>
      <c r="I292" s="1"/>
      <c r="J292" s="1"/>
      <c r="K292" s="1"/>
      <c r="L292" s="1"/>
      <c r="M292" s="1"/>
    </row>
    <row r="293" spans="1:13" x14ac:dyDescent="0.25">
      <c r="A293" s="96" t="str">
        <f>IF(B293="","",+COUNTA(B$14:$B293))</f>
        <v/>
      </c>
      <c r="B293" s="97"/>
      <c r="C293" s="97"/>
      <c r="D293" s="97"/>
      <c r="E293" s="219"/>
      <c r="F293" s="1"/>
      <c r="G293" s="211"/>
      <c r="H293" s="1"/>
      <c r="I293" s="1"/>
      <c r="J293" s="1"/>
      <c r="K293" s="1"/>
      <c r="L293" s="1"/>
      <c r="M293" s="1"/>
    </row>
    <row r="294" spans="1:13" x14ac:dyDescent="0.25">
      <c r="A294" s="96" t="str">
        <f>IF(B294="","",+COUNTA(B$14:$B294))</f>
        <v/>
      </c>
      <c r="B294" s="97"/>
      <c r="C294" s="97"/>
      <c r="D294" s="97"/>
      <c r="E294" s="219"/>
      <c r="F294" s="1"/>
      <c r="G294" s="211"/>
      <c r="H294" s="1"/>
      <c r="I294" s="1"/>
      <c r="J294" s="1"/>
      <c r="K294" s="1"/>
      <c r="L294" s="1"/>
      <c r="M294" s="1"/>
    </row>
    <row r="295" spans="1:13" x14ac:dyDescent="0.25">
      <c r="A295" s="96" t="str">
        <f>IF(B295="","",+COUNTA(B$14:$B295))</f>
        <v/>
      </c>
      <c r="B295" s="97"/>
      <c r="C295" s="97"/>
      <c r="D295" s="97"/>
      <c r="E295" s="219"/>
      <c r="F295" s="1"/>
      <c r="G295" s="211"/>
      <c r="H295" s="1"/>
      <c r="I295" s="1"/>
      <c r="J295" s="1"/>
      <c r="K295" s="1"/>
      <c r="L295" s="1"/>
      <c r="M295" s="1"/>
    </row>
    <row r="296" spans="1:13" x14ac:dyDescent="0.25">
      <c r="A296" s="96" t="str">
        <f>IF(B296="","",+COUNTA(B$14:$B296))</f>
        <v/>
      </c>
      <c r="B296" s="97"/>
      <c r="C296" s="97"/>
      <c r="D296" s="97"/>
      <c r="E296" s="219"/>
      <c r="F296" s="1"/>
      <c r="G296" s="211"/>
      <c r="H296" s="1"/>
      <c r="I296" s="1"/>
      <c r="J296" s="1"/>
      <c r="K296" s="1"/>
      <c r="L296" s="1"/>
      <c r="M296" s="1"/>
    </row>
    <row r="297" spans="1:13" x14ac:dyDescent="0.25">
      <c r="A297" s="96" t="str">
        <f>IF(B297="","",+COUNTA(B$14:$B297))</f>
        <v/>
      </c>
      <c r="B297" s="97"/>
      <c r="C297" s="97"/>
      <c r="D297" s="97"/>
      <c r="E297" s="219"/>
      <c r="F297" s="1"/>
      <c r="G297" s="211"/>
      <c r="H297" s="1"/>
      <c r="I297" s="1"/>
      <c r="J297" s="1"/>
      <c r="K297" s="1"/>
      <c r="L297" s="1"/>
      <c r="M297" s="1"/>
    </row>
    <row r="298" spans="1:13" x14ac:dyDescent="0.25">
      <c r="A298" s="96" t="str">
        <f>IF(B298="","",+COUNTA(B$14:$B298))</f>
        <v/>
      </c>
      <c r="B298" s="97"/>
      <c r="C298" s="97"/>
      <c r="D298" s="97"/>
      <c r="E298" s="219"/>
      <c r="F298" s="1"/>
      <c r="G298" s="211"/>
      <c r="H298" s="1"/>
      <c r="I298" s="1"/>
      <c r="J298" s="1"/>
      <c r="K298" s="1"/>
      <c r="L298" s="1"/>
      <c r="M298" s="1"/>
    </row>
    <row r="299" spans="1:13" x14ac:dyDescent="0.25">
      <c r="A299" s="96" t="str">
        <f>IF(B299="","",+COUNTA(B$14:$B299))</f>
        <v/>
      </c>
      <c r="B299" s="97"/>
      <c r="C299" s="97"/>
      <c r="D299" s="97"/>
      <c r="E299" s="219"/>
      <c r="F299" s="1"/>
      <c r="G299" s="211"/>
      <c r="H299" s="1"/>
      <c r="I299" s="1"/>
      <c r="J299" s="1"/>
      <c r="K299" s="1"/>
      <c r="L299" s="1"/>
      <c r="M299" s="1"/>
    </row>
    <row r="300" spans="1:13" x14ac:dyDescent="0.25">
      <c r="A300" s="96" t="str">
        <f>IF(B300="","",+COUNTA(B$14:$B300))</f>
        <v/>
      </c>
      <c r="B300" s="97"/>
      <c r="C300" s="97"/>
      <c r="D300" s="97"/>
      <c r="E300" s="219"/>
      <c r="F300" s="1"/>
      <c r="G300" s="211"/>
      <c r="H300" s="1"/>
      <c r="I300" s="1"/>
      <c r="J300" s="1"/>
      <c r="K300" s="1"/>
      <c r="L300" s="1"/>
      <c r="M300" s="1"/>
    </row>
    <row r="301" spans="1:13" x14ac:dyDescent="0.25">
      <c r="A301" s="96" t="str">
        <f>IF(B301="","",+COUNTA(B$14:$B301))</f>
        <v/>
      </c>
      <c r="B301" s="97"/>
      <c r="C301" s="97"/>
      <c r="D301" s="97"/>
      <c r="E301" s="219"/>
      <c r="F301" s="1"/>
      <c r="G301" s="211"/>
      <c r="H301" s="1"/>
      <c r="I301" s="1"/>
      <c r="J301" s="1"/>
      <c r="K301" s="1"/>
      <c r="L301" s="1"/>
      <c r="M301" s="1"/>
    </row>
    <row r="302" spans="1:13" x14ac:dyDescent="0.25">
      <c r="A302" s="96" t="str">
        <f>IF(B302="","",+COUNTA(B$14:$B302))</f>
        <v/>
      </c>
      <c r="B302" s="97"/>
      <c r="C302" s="97"/>
      <c r="D302" s="97"/>
      <c r="E302" s="219"/>
      <c r="F302" s="1"/>
      <c r="G302" s="211"/>
      <c r="H302" s="1"/>
      <c r="I302" s="1"/>
      <c r="J302" s="1"/>
      <c r="K302" s="1"/>
      <c r="L302" s="1"/>
      <c r="M302" s="1"/>
    </row>
    <row r="303" spans="1:13" x14ac:dyDescent="0.25">
      <c r="A303" s="96" t="str">
        <f>IF(B303="","",+COUNTA(B$14:$B303))</f>
        <v/>
      </c>
      <c r="B303" s="97"/>
      <c r="C303" s="97"/>
      <c r="D303" s="97"/>
      <c r="E303" s="219"/>
      <c r="F303" s="1"/>
      <c r="G303" s="211"/>
      <c r="H303" s="1"/>
      <c r="I303" s="1"/>
      <c r="J303" s="1"/>
      <c r="K303" s="1"/>
      <c r="L303" s="1"/>
      <c r="M303" s="1"/>
    </row>
    <row r="304" spans="1:13" x14ac:dyDescent="0.25">
      <c r="A304" s="96" t="str">
        <f>IF(B304="","",+COUNTA(B$14:$B304))</f>
        <v/>
      </c>
      <c r="B304" s="97"/>
      <c r="C304" s="97"/>
      <c r="D304" s="97"/>
      <c r="E304" s="219"/>
      <c r="F304" s="1"/>
      <c r="G304" s="211"/>
      <c r="H304" s="1"/>
      <c r="I304" s="1"/>
      <c r="J304" s="1"/>
      <c r="K304" s="1"/>
      <c r="L304" s="1"/>
      <c r="M304" s="1"/>
    </row>
    <row r="305" spans="1:13" x14ac:dyDescent="0.25">
      <c r="A305" s="96" t="str">
        <f>IF(B305="","",+COUNTA(B$14:$B305))</f>
        <v/>
      </c>
      <c r="B305" s="97"/>
      <c r="C305" s="97"/>
      <c r="D305" s="97"/>
      <c r="E305" s="219"/>
      <c r="F305" s="1"/>
      <c r="G305" s="211"/>
      <c r="H305" s="1"/>
      <c r="I305" s="1"/>
      <c r="J305" s="1"/>
      <c r="K305" s="1"/>
      <c r="L305" s="1"/>
      <c r="M305" s="1"/>
    </row>
    <row r="306" spans="1:13" x14ac:dyDescent="0.25">
      <c r="A306" s="96" t="str">
        <f>IF(B306="","",+COUNTA(B$14:$B306))</f>
        <v/>
      </c>
      <c r="B306" s="97"/>
      <c r="C306" s="97"/>
      <c r="D306" s="97"/>
      <c r="E306" s="219"/>
      <c r="F306" s="1"/>
      <c r="G306" s="211"/>
      <c r="H306" s="1"/>
      <c r="I306" s="1"/>
      <c r="J306" s="1"/>
      <c r="K306" s="1"/>
      <c r="L306" s="1"/>
      <c r="M306" s="1"/>
    </row>
    <row r="307" spans="1:13" x14ac:dyDescent="0.25">
      <c r="A307" s="96" t="str">
        <f>IF(B307="","",+COUNTA(B$14:$B307))</f>
        <v/>
      </c>
      <c r="B307" s="97"/>
      <c r="C307" s="97"/>
      <c r="D307" s="97"/>
      <c r="E307" s="219"/>
      <c r="F307" s="1"/>
      <c r="G307" s="211"/>
      <c r="H307" s="1"/>
      <c r="I307" s="1"/>
      <c r="J307" s="1"/>
      <c r="K307" s="1"/>
      <c r="L307" s="1"/>
      <c r="M307" s="1"/>
    </row>
    <row r="308" spans="1:13" x14ac:dyDescent="0.25">
      <c r="A308" s="96" t="str">
        <f>IF(B308="","",+COUNTA(B$14:$B308))</f>
        <v/>
      </c>
      <c r="B308" s="97"/>
      <c r="C308" s="97"/>
      <c r="D308" s="97"/>
      <c r="E308" s="219"/>
      <c r="F308" s="1"/>
      <c r="G308" s="211"/>
      <c r="H308" s="1"/>
      <c r="I308" s="1"/>
      <c r="J308" s="1"/>
      <c r="K308" s="1"/>
      <c r="L308" s="1"/>
      <c r="M308" s="1"/>
    </row>
    <row r="309" spans="1:13" x14ac:dyDescent="0.25">
      <c r="A309" s="96" t="str">
        <f>IF(B309="","",+COUNTA(B$14:$B309))</f>
        <v/>
      </c>
      <c r="B309" s="97"/>
      <c r="C309" s="97"/>
      <c r="D309" s="97"/>
      <c r="E309" s="219"/>
      <c r="F309" s="1"/>
      <c r="G309" s="211"/>
      <c r="H309" s="1"/>
      <c r="I309" s="1"/>
      <c r="J309" s="1"/>
      <c r="K309" s="1"/>
      <c r="L309" s="1"/>
      <c r="M309" s="1"/>
    </row>
    <row r="310" spans="1:13" x14ac:dyDescent="0.25">
      <c r="A310" s="96" t="str">
        <f>IF(B310="","",+COUNTA(B$14:$B310))</f>
        <v/>
      </c>
      <c r="B310" s="97"/>
      <c r="C310" s="97"/>
      <c r="D310" s="97"/>
      <c r="E310" s="219"/>
      <c r="F310" s="1"/>
      <c r="G310" s="211"/>
      <c r="H310" s="1"/>
      <c r="I310" s="1"/>
      <c r="J310" s="1"/>
      <c r="K310" s="1"/>
      <c r="L310" s="1"/>
      <c r="M310" s="1"/>
    </row>
    <row r="311" spans="1:13" x14ac:dyDescent="0.25">
      <c r="A311" s="96" t="str">
        <f>IF(B311="","",+COUNTA(B$14:$B311))</f>
        <v/>
      </c>
      <c r="B311" s="97"/>
      <c r="C311" s="97"/>
      <c r="D311" s="97"/>
      <c r="E311" s="219"/>
      <c r="F311" s="1"/>
      <c r="G311" s="211"/>
      <c r="H311" s="1"/>
      <c r="I311" s="1"/>
      <c r="J311" s="1"/>
      <c r="K311" s="1"/>
      <c r="L311" s="1"/>
      <c r="M311" s="1"/>
    </row>
    <row r="312" spans="1:13" x14ac:dyDescent="0.25">
      <c r="A312" s="96" t="str">
        <f>IF(B312="","",+COUNTA(B$14:$B312))</f>
        <v/>
      </c>
      <c r="B312" s="97"/>
      <c r="C312" s="97"/>
      <c r="D312" s="97"/>
      <c r="E312" s="219"/>
      <c r="F312" s="1"/>
      <c r="G312" s="211"/>
      <c r="H312" s="1"/>
      <c r="I312" s="1"/>
      <c r="J312" s="1"/>
      <c r="K312" s="1"/>
      <c r="L312" s="1"/>
      <c r="M312" s="1"/>
    </row>
    <row r="313" spans="1:13" x14ac:dyDescent="0.25">
      <c r="A313" s="96" t="str">
        <f>IF(B313="","",+COUNTA(B$14:$B313))</f>
        <v/>
      </c>
      <c r="B313" s="97"/>
      <c r="C313" s="97"/>
      <c r="D313" s="97"/>
      <c r="E313" s="219"/>
      <c r="F313" s="1"/>
      <c r="G313" s="211"/>
      <c r="H313" s="1"/>
      <c r="I313" s="1"/>
      <c r="J313" s="1"/>
      <c r="K313" s="1"/>
      <c r="L313" s="1"/>
      <c r="M313" s="1"/>
    </row>
    <row r="314" spans="1:13" x14ac:dyDescent="0.25">
      <c r="A314" s="96" t="str">
        <f>IF(B314="","",+COUNTA(B$14:$B314))</f>
        <v/>
      </c>
      <c r="B314" s="97"/>
      <c r="C314" s="97"/>
      <c r="D314" s="97"/>
      <c r="E314" s="219"/>
      <c r="F314" s="1"/>
      <c r="G314" s="211"/>
      <c r="H314" s="1"/>
      <c r="I314" s="1"/>
      <c r="J314" s="1"/>
      <c r="K314" s="1"/>
      <c r="L314" s="1"/>
      <c r="M314" s="1"/>
    </row>
    <row r="315" spans="1:13" x14ac:dyDescent="0.25">
      <c r="A315" s="96" t="str">
        <f>IF(B315="","",+COUNTA(B$14:$B315))</f>
        <v/>
      </c>
      <c r="B315" s="97"/>
      <c r="C315" s="97"/>
      <c r="D315" s="97"/>
      <c r="E315" s="219"/>
      <c r="F315" s="1"/>
      <c r="G315" s="211"/>
      <c r="H315" s="1"/>
      <c r="I315" s="1"/>
      <c r="J315" s="1"/>
      <c r="K315" s="1"/>
      <c r="L315" s="1"/>
      <c r="M315" s="1"/>
    </row>
    <row r="316" spans="1:13" x14ac:dyDescent="0.25">
      <c r="A316" s="96" t="str">
        <f>IF(B316="","",+COUNTA(B$14:$B316))</f>
        <v/>
      </c>
      <c r="B316" s="97"/>
      <c r="C316" s="97"/>
      <c r="D316" s="97"/>
      <c r="E316" s="219"/>
      <c r="F316" s="1"/>
      <c r="G316" s="211"/>
      <c r="H316" s="1"/>
      <c r="I316" s="1"/>
      <c r="J316" s="1"/>
      <c r="K316" s="1"/>
      <c r="L316" s="1"/>
      <c r="M316" s="1"/>
    </row>
    <row r="317" spans="1:13" x14ac:dyDescent="0.25">
      <c r="A317" s="96" t="str">
        <f>IF(B317="","",+COUNTA(B$14:$B317))</f>
        <v/>
      </c>
      <c r="B317" s="97"/>
      <c r="C317" s="97"/>
      <c r="D317" s="97"/>
      <c r="E317" s="219"/>
      <c r="F317" s="1"/>
      <c r="G317" s="211"/>
      <c r="H317" s="1"/>
      <c r="I317" s="1"/>
      <c r="J317" s="1"/>
      <c r="K317" s="1"/>
      <c r="L317" s="1"/>
      <c r="M317" s="1"/>
    </row>
    <row r="318" spans="1:13" x14ac:dyDescent="0.25">
      <c r="A318" s="96" t="str">
        <f>IF(B318="","",+COUNTA(B$14:$B318))</f>
        <v/>
      </c>
      <c r="B318" s="97"/>
      <c r="C318" s="97"/>
      <c r="D318" s="97"/>
      <c r="E318" s="219"/>
      <c r="F318" s="1"/>
      <c r="G318" s="211"/>
      <c r="H318" s="1"/>
      <c r="I318" s="1"/>
      <c r="J318" s="1"/>
      <c r="K318" s="1"/>
      <c r="L318" s="1"/>
      <c r="M318" s="1"/>
    </row>
    <row r="319" spans="1:13" x14ac:dyDescent="0.25">
      <c r="A319" s="96" t="str">
        <f>IF(B319="","",+COUNTA(B$14:$B319))</f>
        <v/>
      </c>
      <c r="B319" s="97"/>
      <c r="C319" s="97"/>
      <c r="D319" s="97"/>
      <c r="E319" s="219"/>
      <c r="F319" s="1"/>
      <c r="G319" s="211"/>
      <c r="H319" s="1"/>
      <c r="I319" s="1"/>
      <c r="J319" s="1"/>
      <c r="K319" s="1"/>
      <c r="L319" s="1"/>
      <c r="M319" s="1"/>
    </row>
    <row r="320" spans="1:13" x14ac:dyDescent="0.25">
      <c r="A320" s="96" t="str">
        <f>IF(B320="","",+COUNTA(B$14:$B320))</f>
        <v/>
      </c>
      <c r="B320" s="97"/>
      <c r="C320" s="97"/>
      <c r="D320" s="97"/>
      <c r="E320" s="219"/>
      <c r="F320" s="1"/>
      <c r="G320" s="211"/>
      <c r="H320" s="1"/>
      <c r="I320" s="1"/>
      <c r="J320" s="1"/>
      <c r="K320" s="1"/>
      <c r="L320" s="1"/>
      <c r="M320" s="1"/>
    </row>
    <row r="321" spans="1:13" x14ac:dyDescent="0.25">
      <c r="A321" s="96" t="str">
        <f>IF(B321="","",+COUNTA(B$14:$B321))</f>
        <v/>
      </c>
      <c r="B321" s="97"/>
      <c r="C321" s="97"/>
      <c r="D321" s="97"/>
      <c r="E321" s="219"/>
      <c r="F321" s="1"/>
      <c r="G321" s="211"/>
      <c r="H321" s="1"/>
      <c r="I321" s="1"/>
      <c r="J321" s="1"/>
      <c r="K321" s="1"/>
      <c r="L321" s="1"/>
      <c r="M321" s="1"/>
    </row>
    <row r="322" spans="1:13" x14ac:dyDescent="0.25">
      <c r="A322" s="96" t="str">
        <f>IF(B322="","",+COUNTA(B$14:$B322))</f>
        <v/>
      </c>
      <c r="B322" s="97"/>
      <c r="C322" s="97"/>
      <c r="D322" s="97"/>
      <c r="E322" s="219"/>
      <c r="F322" s="1"/>
      <c r="G322" s="211"/>
      <c r="H322" s="1"/>
      <c r="I322" s="1"/>
      <c r="J322" s="1"/>
      <c r="K322" s="1"/>
      <c r="L322" s="1"/>
      <c r="M322" s="1"/>
    </row>
    <row r="323" spans="1:13" x14ac:dyDescent="0.25">
      <c r="A323" s="96" t="str">
        <f>IF(B323="","",+COUNTA(B$14:$B323))</f>
        <v/>
      </c>
      <c r="B323" s="97"/>
      <c r="C323" s="97"/>
      <c r="D323" s="97"/>
      <c r="E323" s="219"/>
      <c r="F323" s="1"/>
      <c r="G323" s="211"/>
      <c r="H323" s="1"/>
      <c r="I323" s="1"/>
      <c r="J323" s="1"/>
      <c r="K323" s="1"/>
      <c r="L323" s="1"/>
      <c r="M323" s="1"/>
    </row>
    <row r="324" spans="1:13" x14ac:dyDescent="0.25">
      <c r="A324" s="96" t="str">
        <f>IF(B324="","",+COUNTA(B$14:$B324))</f>
        <v/>
      </c>
      <c r="B324" s="97"/>
      <c r="C324" s="97"/>
      <c r="D324" s="97"/>
      <c r="E324" s="219"/>
      <c r="F324" s="1"/>
      <c r="G324" s="211"/>
      <c r="H324" s="1"/>
      <c r="I324" s="1"/>
      <c r="J324" s="1"/>
      <c r="K324" s="1"/>
      <c r="L324" s="1"/>
      <c r="M324" s="1"/>
    </row>
    <row r="325" spans="1:13" x14ac:dyDescent="0.25">
      <c r="A325" s="96" t="str">
        <f>IF(B325="","",+COUNTA(B$14:$B325))</f>
        <v/>
      </c>
      <c r="B325" s="97"/>
      <c r="C325" s="97"/>
      <c r="D325" s="97"/>
      <c r="E325" s="219"/>
      <c r="F325" s="1"/>
      <c r="G325" s="211"/>
      <c r="H325" s="1"/>
      <c r="I325" s="1"/>
      <c r="J325" s="1"/>
      <c r="K325" s="1"/>
      <c r="L325" s="1"/>
      <c r="M325" s="1"/>
    </row>
    <row r="326" spans="1:13" x14ac:dyDescent="0.25">
      <c r="A326" s="96" t="str">
        <f>IF(B326="","",+COUNTA(B$14:$B326))</f>
        <v/>
      </c>
      <c r="B326" s="97"/>
      <c r="C326" s="97"/>
      <c r="D326" s="97"/>
      <c r="E326" s="219"/>
      <c r="F326" s="1"/>
      <c r="G326" s="211"/>
      <c r="H326" s="1"/>
      <c r="I326" s="1"/>
      <c r="J326" s="1"/>
      <c r="K326" s="1"/>
      <c r="L326" s="1"/>
      <c r="M326" s="1"/>
    </row>
    <row r="327" spans="1:13" x14ac:dyDescent="0.25">
      <c r="A327" s="96" t="str">
        <f>IF(B327="","",+COUNTA(B$14:$B327))</f>
        <v/>
      </c>
      <c r="B327" s="97"/>
      <c r="C327" s="97"/>
      <c r="D327" s="97"/>
      <c r="E327" s="219"/>
      <c r="F327" s="1"/>
      <c r="G327" s="211"/>
      <c r="H327" s="1"/>
      <c r="I327" s="1"/>
      <c r="J327" s="1"/>
      <c r="K327" s="1"/>
      <c r="L327" s="1"/>
      <c r="M327" s="1"/>
    </row>
    <row r="328" spans="1:13" x14ac:dyDescent="0.25">
      <c r="A328" s="96" t="str">
        <f>IF(B328="","",+COUNTA(B$14:$B328))</f>
        <v/>
      </c>
      <c r="B328" s="97"/>
      <c r="C328" s="97"/>
      <c r="D328" s="97"/>
      <c r="E328" s="219"/>
      <c r="F328" s="1"/>
      <c r="G328" s="211"/>
      <c r="H328" s="1"/>
      <c r="I328" s="1"/>
      <c r="J328" s="1"/>
      <c r="K328" s="1"/>
      <c r="L328" s="1"/>
      <c r="M328" s="1"/>
    </row>
    <row r="329" spans="1:13" x14ac:dyDescent="0.25">
      <c r="A329" s="96" t="str">
        <f>IF(B329="","",+COUNTA(B$14:$B329))</f>
        <v/>
      </c>
      <c r="B329" s="97"/>
      <c r="C329" s="97"/>
      <c r="D329" s="97"/>
      <c r="E329" s="219"/>
      <c r="F329" s="1"/>
      <c r="G329" s="211"/>
      <c r="H329" s="1"/>
      <c r="I329" s="1"/>
      <c r="J329" s="1"/>
      <c r="K329" s="1"/>
      <c r="L329" s="1"/>
      <c r="M329" s="1"/>
    </row>
    <row r="330" spans="1:13" x14ac:dyDescent="0.25">
      <c r="A330" s="96" t="str">
        <f>IF(B330="","",+COUNTA(B$14:$B330))</f>
        <v/>
      </c>
      <c r="B330" s="97"/>
      <c r="C330" s="97"/>
      <c r="D330" s="97"/>
      <c r="E330" s="219"/>
      <c r="F330" s="1"/>
      <c r="G330" s="211"/>
      <c r="H330" s="1"/>
      <c r="I330" s="1"/>
      <c r="J330" s="1"/>
      <c r="K330" s="1"/>
      <c r="L330" s="1"/>
      <c r="M330" s="1"/>
    </row>
    <row r="331" spans="1:13" x14ac:dyDescent="0.25">
      <c r="A331" s="96" t="str">
        <f>IF(B331="","",+COUNTA(B$14:$B331))</f>
        <v/>
      </c>
      <c r="B331" s="97"/>
      <c r="C331" s="97"/>
      <c r="D331" s="97"/>
      <c r="E331" s="219"/>
      <c r="F331" s="1"/>
      <c r="G331" s="211"/>
      <c r="H331" s="1"/>
      <c r="I331" s="1"/>
      <c r="J331" s="1"/>
      <c r="K331" s="1"/>
      <c r="L331" s="1"/>
      <c r="M331" s="1"/>
    </row>
    <row r="332" spans="1:13" x14ac:dyDescent="0.25">
      <c r="A332" s="96" t="str">
        <f>IF(B332="","",+COUNTA(B$14:$B332))</f>
        <v/>
      </c>
      <c r="B332" s="97"/>
      <c r="C332" s="97"/>
      <c r="D332" s="97"/>
      <c r="E332" s="219"/>
      <c r="F332" s="1"/>
      <c r="G332" s="211"/>
      <c r="H332" s="1"/>
      <c r="I332" s="1"/>
      <c r="J332" s="1"/>
      <c r="K332" s="1"/>
      <c r="L332" s="1"/>
      <c r="M332" s="1"/>
    </row>
    <row r="333" spans="1:13" x14ac:dyDescent="0.25">
      <c r="A333" s="96" t="str">
        <f>IF(B333="","",+COUNTA(B$14:$B333))</f>
        <v/>
      </c>
      <c r="B333" s="97"/>
      <c r="C333" s="97"/>
      <c r="D333" s="97"/>
      <c r="E333" s="219"/>
      <c r="F333" s="1"/>
      <c r="G333" s="211"/>
      <c r="H333" s="1"/>
      <c r="I333" s="1"/>
      <c r="J333" s="1"/>
      <c r="K333" s="1"/>
      <c r="L333" s="1"/>
      <c r="M333" s="1"/>
    </row>
    <row r="334" spans="1:13" x14ac:dyDescent="0.25">
      <c r="A334" s="96" t="str">
        <f>IF(B334="","",+COUNTA(B$14:$B334))</f>
        <v/>
      </c>
      <c r="B334" s="97"/>
      <c r="C334" s="97"/>
      <c r="D334" s="97"/>
      <c r="E334" s="219"/>
      <c r="F334" s="1"/>
      <c r="G334" s="211"/>
      <c r="H334" s="1"/>
      <c r="I334" s="1"/>
      <c r="J334" s="1"/>
      <c r="K334" s="1"/>
      <c r="L334" s="1"/>
      <c r="M334" s="1"/>
    </row>
    <row r="335" spans="1:13" x14ac:dyDescent="0.25">
      <c r="A335" s="96" t="str">
        <f>IF(B335="","",+COUNTA(B$14:$B335))</f>
        <v/>
      </c>
      <c r="B335" s="97"/>
      <c r="C335" s="97"/>
      <c r="D335" s="97"/>
      <c r="E335" s="219"/>
      <c r="F335" s="1"/>
      <c r="G335" s="211"/>
      <c r="H335" s="1"/>
      <c r="I335" s="1"/>
      <c r="J335" s="1"/>
      <c r="K335" s="1"/>
      <c r="L335" s="1"/>
      <c r="M335" s="1"/>
    </row>
    <row r="336" spans="1:13" x14ac:dyDescent="0.25">
      <c r="A336" s="96" t="str">
        <f>IF(B336="","",+COUNTA(B$14:$B336))</f>
        <v/>
      </c>
      <c r="B336" s="97"/>
      <c r="C336" s="97"/>
      <c r="D336" s="97"/>
      <c r="E336" s="219"/>
      <c r="F336" s="1"/>
      <c r="G336" s="211"/>
      <c r="H336" s="1"/>
      <c r="I336" s="1"/>
      <c r="J336" s="1"/>
      <c r="K336" s="1"/>
      <c r="L336" s="1"/>
      <c r="M336" s="1"/>
    </row>
    <row r="337" spans="1:13" x14ac:dyDescent="0.25">
      <c r="A337" s="96" t="str">
        <f>IF(B337="","",+COUNTA(B$14:$B337))</f>
        <v/>
      </c>
      <c r="B337" s="97"/>
      <c r="C337" s="97"/>
      <c r="D337" s="97"/>
      <c r="E337" s="219"/>
      <c r="F337" s="1"/>
      <c r="G337" s="211"/>
      <c r="H337" s="1"/>
      <c r="I337" s="1"/>
      <c r="J337" s="1"/>
      <c r="K337" s="1"/>
      <c r="L337" s="1"/>
      <c r="M337" s="1"/>
    </row>
    <row r="338" spans="1:13" x14ac:dyDescent="0.25">
      <c r="A338" s="96" t="str">
        <f>IF(B338="","",+COUNTA(B$14:$B338))</f>
        <v/>
      </c>
      <c r="B338" s="97"/>
      <c r="C338" s="97"/>
      <c r="D338" s="97"/>
      <c r="E338" s="219"/>
      <c r="F338" s="1"/>
      <c r="G338" s="211"/>
      <c r="H338" s="1"/>
      <c r="I338" s="1"/>
      <c r="J338" s="1"/>
      <c r="K338" s="1"/>
      <c r="L338" s="1"/>
      <c r="M338" s="1"/>
    </row>
    <row r="339" spans="1:13" x14ac:dyDescent="0.25">
      <c r="A339" s="96" t="str">
        <f>IF(B339="","",+COUNTA(B$14:$B339))</f>
        <v/>
      </c>
      <c r="B339" s="97"/>
      <c r="C339" s="97"/>
      <c r="D339" s="97"/>
      <c r="E339" s="219"/>
      <c r="F339" s="1"/>
      <c r="G339" s="211"/>
      <c r="H339" s="1"/>
      <c r="I339" s="1"/>
      <c r="J339" s="1"/>
      <c r="K339" s="1"/>
      <c r="L339" s="1"/>
      <c r="M339" s="1"/>
    </row>
    <row r="340" spans="1:13" x14ac:dyDescent="0.25">
      <c r="A340" s="96" t="str">
        <f>IF(B340="","",+COUNTA(B$14:$B340))</f>
        <v/>
      </c>
      <c r="B340" s="97"/>
      <c r="C340" s="97"/>
      <c r="D340" s="97"/>
      <c r="E340" s="219"/>
      <c r="F340" s="1"/>
      <c r="G340" s="211"/>
      <c r="H340" s="1"/>
      <c r="I340" s="1"/>
      <c r="J340" s="1"/>
      <c r="K340" s="1"/>
      <c r="L340" s="1"/>
      <c r="M340" s="1"/>
    </row>
    <row r="341" spans="1:13" x14ac:dyDescent="0.25">
      <c r="A341" s="96" t="str">
        <f>IF(B341="","",+COUNTA(B$14:$B341))</f>
        <v/>
      </c>
      <c r="B341" s="97"/>
      <c r="C341" s="97"/>
      <c r="D341" s="97"/>
      <c r="E341" s="219"/>
      <c r="F341" s="1"/>
      <c r="G341" s="211"/>
      <c r="H341" s="1"/>
      <c r="I341" s="1"/>
      <c r="J341" s="1"/>
      <c r="K341" s="1"/>
      <c r="L341" s="1"/>
      <c r="M341" s="1"/>
    </row>
    <row r="342" spans="1:13" x14ac:dyDescent="0.25">
      <c r="A342" s="96" t="str">
        <f>IF(B342="","",+COUNTA(B$14:$B342))</f>
        <v/>
      </c>
      <c r="B342" s="97"/>
      <c r="C342" s="97"/>
      <c r="D342" s="97"/>
      <c r="E342" s="219"/>
      <c r="F342" s="1"/>
      <c r="G342" s="211"/>
      <c r="H342" s="1"/>
      <c r="I342" s="1"/>
      <c r="J342" s="1"/>
      <c r="K342" s="1"/>
      <c r="L342" s="1"/>
      <c r="M342" s="1"/>
    </row>
    <row r="343" spans="1:13" x14ac:dyDescent="0.25">
      <c r="A343" s="96" t="str">
        <f>IF(B343="","",+COUNTA(B$14:$B343))</f>
        <v/>
      </c>
      <c r="B343" s="97"/>
      <c r="C343" s="97"/>
      <c r="D343" s="97"/>
      <c r="E343" s="219"/>
      <c r="F343" s="1"/>
      <c r="G343" s="211"/>
      <c r="H343" s="1"/>
      <c r="I343" s="1"/>
      <c r="J343" s="1"/>
      <c r="K343" s="1"/>
      <c r="L343" s="1"/>
      <c r="M343" s="1"/>
    </row>
    <row r="344" spans="1:13" x14ac:dyDescent="0.25">
      <c r="A344" s="96" t="str">
        <f>IF(B344="","",+COUNTA(B$14:$B344))</f>
        <v/>
      </c>
      <c r="B344" s="97"/>
      <c r="C344" s="97"/>
      <c r="D344" s="97"/>
      <c r="E344" s="219"/>
      <c r="F344" s="1"/>
      <c r="G344" s="211"/>
      <c r="H344" s="1"/>
      <c r="I344" s="1"/>
      <c r="J344" s="1"/>
      <c r="K344" s="1"/>
      <c r="L344" s="1"/>
      <c r="M344" s="1"/>
    </row>
    <row r="345" spans="1:13" x14ac:dyDescent="0.25">
      <c r="A345" s="96" t="str">
        <f>IF(B345="","",+COUNTA(B$14:$B345))</f>
        <v/>
      </c>
      <c r="B345" s="97"/>
      <c r="C345" s="97"/>
      <c r="D345" s="97"/>
      <c r="E345" s="219"/>
      <c r="F345" s="1"/>
      <c r="G345" s="211"/>
      <c r="H345" s="1"/>
      <c r="I345" s="1"/>
      <c r="J345" s="1"/>
      <c r="K345" s="1"/>
      <c r="L345" s="1"/>
      <c r="M345" s="1"/>
    </row>
    <row r="346" spans="1:13" x14ac:dyDescent="0.25">
      <c r="A346" s="96" t="str">
        <f>IF(B346="","",+COUNTA(B$14:$B346))</f>
        <v/>
      </c>
      <c r="B346" s="97"/>
      <c r="C346" s="97"/>
      <c r="D346" s="97"/>
      <c r="E346" s="219"/>
      <c r="F346" s="1"/>
      <c r="G346" s="211"/>
      <c r="H346" s="1"/>
      <c r="I346" s="1"/>
      <c r="J346" s="1"/>
      <c r="K346" s="1"/>
      <c r="L346" s="1"/>
      <c r="M346" s="1"/>
    </row>
    <row r="347" spans="1:13" x14ac:dyDescent="0.25">
      <c r="A347" s="96" t="str">
        <f>IF(B347="","",+COUNTA(B$14:$B347))</f>
        <v/>
      </c>
      <c r="B347" s="97"/>
      <c r="C347" s="97"/>
      <c r="D347" s="97"/>
      <c r="E347" s="219"/>
      <c r="F347" s="1"/>
      <c r="G347" s="211"/>
      <c r="H347" s="1"/>
      <c r="I347" s="1"/>
      <c r="J347" s="1"/>
      <c r="K347" s="1"/>
      <c r="L347" s="1"/>
      <c r="M347" s="1"/>
    </row>
    <row r="348" spans="1:13" x14ac:dyDescent="0.25">
      <c r="A348" s="96" t="str">
        <f>IF(B348="","",+COUNTA(B$14:$B348))</f>
        <v/>
      </c>
      <c r="B348" s="97"/>
      <c r="C348" s="97"/>
      <c r="D348" s="97"/>
      <c r="E348" s="219"/>
      <c r="F348" s="1"/>
      <c r="G348" s="211"/>
      <c r="H348" s="1"/>
      <c r="I348" s="1"/>
      <c r="J348" s="1"/>
      <c r="K348" s="1"/>
      <c r="L348" s="1"/>
      <c r="M348" s="1"/>
    </row>
    <row r="349" spans="1:13" x14ac:dyDescent="0.25">
      <c r="A349" s="96" t="str">
        <f>IF(B349="","",+COUNTA(B$14:$B349))</f>
        <v/>
      </c>
      <c r="B349" s="97"/>
      <c r="C349" s="97"/>
      <c r="D349" s="97"/>
      <c r="E349" s="219"/>
      <c r="F349" s="1"/>
      <c r="G349" s="211"/>
      <c r="H349" s="1"/>
      <c r="I349" s="1"/>
      <c r="J349" s="1"/>
      <c r="K349" s="1"/>
      <c r="L349" s="1"/>
      <c r="M349" s="1"/>
    </row>
    <row r="350" spans="1:13" x14ac:dyDescent="0.25">
      <c r="A350" s="96" t="str">
        <f>IF(B350="","",+COUNTA(B$14:$B350))</f>
        <v/>
      </c>
      <c r="B350" s="97"/>
      <c r="C350" s="97"/>
      <c r="D350" s="97"/>
      <c r="E350" s="219"/>
      <c r="F350" s="1"/>
      <c r="G350" s="211"/>
      <c r="H350" s="1"/>
      <c r="I350" s="1"/>
      <c r="J350" s="1"/>
      <c r="K350" s="1"/>
      <c r="L350" s="1"/>
      <c r="M350" s="1"/>
    </row>
    <row r="351" spans="1:13" x14ac:dyDescent="0.25">
      <c r="A351" s="96" t="str">
        <f>IF(B351="","",+COUNTA(B$14:$B351))</f>
        <v/>
      </c>
      <c r="B351" s="97"/>
      <c r="C351" s="97"/>
      <c r="D351" s="97"/>
      <c r="E351" s="219"/>
      <c r="F351" s="1"/>
      <c r="G351" s="211"/>
      <c r="H351" s="1"/>
      <c r="I351" s="1"/>
      <c r="J351" s="1"/>
      <c r="K351" s="1"/>
      <c r="L351" s="1"/>
      <c r="M351" s="1"/>
    </row>
    <row r="352" spans="1:13" x14ac:dyDescent="0.25">
      <c r="A352" s="96" t="str">
        <f>IF(B352="","",+COUNTA(B$14:$B352))</f>
        <v/>
      </c>
      <c r="B352" s="97"/>
      <c r="C352" s="97"/>
      <c r="D352" s="97"/>
      <c r="E352" s="219"/>
      <c r="F352" s="1"/>
      <c r="G352" s="211"/>
      <c r="H352" s="1"/>
      <c r="I352" s="1"/>
      <c r="J352" s="1"/>
      <c r="K352" s="1"/>
      <c r="L352" s="1"/>
      <c r="M352" s="1"/>
    </row>
    <row r="353" spans="1:13" x14ac:dyDescent="0.25">
      <c r="A353" s="96" t="str">
        <f>IF(B353="","",+COUNTA(B$14:$B353))</f>
        <v/>
      </c>
      <c r="B353" s="97"/>
      <c r="C353" s="97"/>
      <c r="D353" s="97"/>
      <c r="E353" s="219"/>
      <c r="F353" s="1"/>
      <c r="G353" s="211"/>
      <c r="H353" s="1"/>
      <c r="I353" s="1"/>
      <c r="J353" s="1"/>
      <c r="K353" s="1"/>
      <c r="L353" s="1"/>
      <c r="M353" s="1"/>
    </row>
    <row r="354" spans="1:13" x14ac:dyDescent="0.25">
      <c r="A354" s="96" t="str">
        <f>IF(B354="","",+COUNTA(B$14:$B354))</f>
        <v/>
      </c>
      <c r="B354" s="97"/>
      <c r="C354" s="97"/>
      <c r="D354" s="97"/>
      <c r="E354" s="219"/>
      <c r="F354" s="1"/>
      <c r="G354" s="211"/>
      <c r="H354" s="1"/>
      <c r="I354" s="1"/>
      <c r="J354" s="1"/>
      <c r="K354" s="1"/>
      <c r="L354" s="1"/>
      <c r="M354" s="1"/>
    </row>
    <row r="355" spans="1:13" x14ac:dyDescent="0.25">
      <c r="A355" s="96" t="str">
        <f>IF(B355="","",+COUNTA(B$14:$B355))</f>
        <v/>
      </c>
      <c r="B355" s="97"/>
      <c r="C355" s="97"/>
      <c r="D355" s="97"/>
      <c r="E355" s="219"/>
      <c r="F355" s="1"/>
      <c r="G355" s="211"/>
      <c r="H355" s="1"/>
      <c r="I355" s="1"/>
      <c r="J355" s="1"/>
      <c r="K355" s="1"/>
      <c r="L355" s="1"/>
      <c r="M355" s="1"/>
    </row>
    <row r="356" spans="1:13" x14ac:dyDescent="0.25">
      <c r="A356" s="96" t="str">
        <f>IF(B356="","",+COUNTA(B$14:$B356))</f>
        <v/>
      </c>
      <c r="B356" s="97"/>
      <c r="C356" s="97"/>
      <c r="D356" s="97"/>
      <c r="E356" s="219"/>
      <c r="F356" s="1"/>
      <c r="G356" s="211"/>
      <c r="H356" s="1"/>
      <c r="I356" s="1"/>
      <c r="J356" s="1"/>
      <c r="K356" s="1"/>
      <c r="L356" s="1"/>
      <c r="M356" s="1"/>
    </row>
    <row r="357" spans="1:13" x14ac:dyDescent="0.25">
      <c r="A357" s="96" t="str">
        <f>IF(B357="","",+COUNTA(B$14:$B357))</f>
        <v/>
      </c>
      <c r="B357" s="97"/>
      <c r="C357" s="97"/>
      <c r="D357" s="97"/>
      <c r="E357" s="219"/>
      <c r="F357" s="1"/>
      <c r="G357" s="211"/>
      <c r="H357" s="1"/>
      <c r="I357" s="1"/>
      <c r="J357" s="1"/>
      <c r="K357" s="1"/>
      <c r="L357" s="1"/>
      <c r="M357" s="1"/>
    </row>
    <row r="358" spans="1:13" x14ac:dyDescent="0.25">
      <c r="A358" s="96" t="str">
        <f>IF(B358="","",+COUNTA(B$14:$B358))</f>
        <v/>
      </c>
      <c r="B358" s="97"/>
      <c r="C358" s="97"/>
      <c r="D358" s="97"/>
      <c r="E358" s="219"/>
      <c r="F358" s="1"/>
      <c r="G358" s="211"/>
      <c r="H358" s="1"/>
      <c r="I358" s="1"/>
      <c r="J358" s="1"/>
      <c r="K358" s="1"/>
      <c r="L358" s="1"/>
      <c r="M358" s="1"/>
    </row>
    <row r="359" spans="1:13" x14ac:dyDescent="0.25">
      <c r="A359" s="96" t="str">
        <f>IF(B359="","",+COUNTA(B$14:$B359))</f>
        <v/>
      </c>
      <c r="B359" s="97"/>
      <c r="C359" s="97"/>
      <c r="D359" s="97"/>
      <c r="E359" s="219"/>
      <c r="F359" s="1"/>
      <c r="G359" s="211"/>
      <c r="H359" s="1"/>
      <c r="I359" s="1"/>
      <c r="J359" s="1"/>
      <c r="K359" s="1"/>
      <c r="L359" s="1"/>
      <c r="M359" s="1"/>
    </row>
    <row r="360" spans="1:13" x14ac:dyDescent="0.25">
      <c r="A360" s="96" t="str">
        <f>IF(B360="","",+COUNTA(B$14:$B360))</f>
        <v/>
      </c>
      <c r="B360" s="97"/>
      <c r="C360" s="97"/>
      <c r="D360" s="97"/>
      <c r="E360" s="219"/>
      <c r="F360" s="1"/>
      <c r="G360" s="211"/>
      <c r="H360" s="1"/>
      <c r="I360" s="1"/>
      <c r="J360" s="1"/>
      <c r="K360" s="1"/>
      <c r="L360" s="1"/>
      <c r="M360" s="1"/>
    </row>
    <row r="361" spans="1:13" x14ac:dyDescent="0.25">
      <c r="A361" s="96" t="str">
        <f>IF(B361="","",+COUNTA(B$14:$B361))</f>
        <v/>
      </c>
      <c r="B361" s="97"/>
      <c r="C361" s="97"/>
      <c r="D361" s="97"/>
      <c r="E361" s="219"/>
      <c r="F361" s="1"/>
      <c r="G361" s="211"/>
      <c r="H361" s="1"/>
      <c r="I361" s="1"/>
      <c r="J361" s="1"/>
      <c r="K361" s="1"/>
      <c r="L361" s="1"/>
      <c r="M361" s="1"/>
    </row>
    <row r="362" spans="1:13" x14ac:dyDescent="0.25">
      <c r="A362" s="96" t="str">
        <f>IF(B362="","",+COUNTA(B$14:$B362))</f>
        <v/>
      </c>
      <c r="B362" s="97"/>
      <c r="C362" s="97"/>
      <c r="D362" s="97"/>
      <c r="E362" s="219"/>
      <c r="F362" s="1"/>
      <c r="G362" s="211"/>
      <c r="H362" s="1"/>
      <c r="I362" s="1"/>
      <c r="J362" s="1"/>
      <c r="K362" s="1"/>
      <c r="L362" s="1"/>
      <c r="M362" s="1"/>
    </row>
    <row r="363" spans="1:13" x14ac:dyDescent="0.25">
      <c r="A363" s="96" t="str">
        <f>IF(B363="","",+COUNTA(B$14:$B363))</f>
        <v/>
      </c>
      <c r="B363" s="97"/>
      <c r="C363" s="97"/>
      <c r="D363" s="97"/>
      <c r="E363" s="219"/>
      <c r="F363" s="1"/>
      <c r="G363" s="211"/>
      <c r="H363" s="1"/>
      <c r="I363" s="1"/>
      <c r="J363" s="1"/>
      <c r="K363" s="1"/>
      <c r="L363" s="1"/>
      <c r="M363" s="1"/>
    </row>
    <row r="364" spans="1:13" x14ac:dyDescent="0.25">
      <c r="A364" s="96" t="str">
        <f>IF(B364="","",+COUNTA(B$14:$B364))</f>
        <v/>
      </c>
      <c r="B364" s="97"/>
      <c r="C364" s="97"/>
      <c r="D364" s="97"/>
      <c r="E364" s="219"/>
      <c r="F364" s="1"/>
      <c r="G364" s="211"/>
      <c r="H364" s="1"/>
      <c r="I364" s="1"/>
      <c r="J364" s="1"/>
      <c r="K364" s="1"/>
      <c r="L364" s="1"/>
      <c r="M364" s="1"/>
    </row>
    <row r="365" spans="1:13" x14ac:dyDescent="0.25">
      <c r="A365" s="96" t="str">
        <f>IF(B365="","",+COUNTA(B$14:$B365))</f>
        <v/>
      </c>
      <c r="B365" s="97"/>
      <c r="C365" s="97"/>
      <c r="D365" s="97"/>
      <c r="E365" s="219"/>
      <c r="F365" s="1"/>
      <c r="G365" s="211"/>
      <c r="H365" s="1"/>
      <c r="I365" s="1"/>
      <c r="J365" s="1"/>
      <c r="K365" s="1"/>
      <c r="L365" s="1"/>
      <c r="M365" s="1"/>
    </row>
    <row r="366" spans="1:13" x14ac:dyDescent="0.25">
      <c r="A366" s="96" t="str">
        <f>IF(B366="","",+COUNTA(B$14:$B366))</f>
        <v/>
      </c>
      <c r="B366" s="97"/>
      <c r="C366" s="97"/>
      <c r="D366" s="97"/>
      <c r="E366" s="219"/>
      <c r="F366" s="1"/>
      <c r="G366" s="211"/>
      <c r="H366" s="1"/>
      <c r="I366" s="1"/>
      <c r="J366" s="1"/>
      <c r="K366" s="1"/>
      <c r="L366" s="1"/>
      <c r="M366" s="1"/>
    </row>
    <row r="367" spans="1:13" x14ac:dyDescent="0.25">
      <c r="A367" s="96" t="str">
        <f>IF(B367="","",+COUNTA(B$14:$B367))</f>
        <v/>
      </c>
      <c r="B367" s="97"/>
      <c r="C367" s="97"/>
      <c r="D367" s="97"/>
      <c r="E367" s="219"/>
      <c r="F367" s="1"/>
      <c r="G367" s="211"/>
      <c r="H367" s="1"/>
      <c r="I367" s="1"/>
      <c r="J367" s="1"/>
      <c r="K367" s="1"/>
      <c r="L367" s="1"/>
      <c r="M367" s="1"/>
    </row>
    <row r="368" spans="1:13" x14ac:dyDescent="0.25">
      <c r="A368" s="96" t="str">
        <f>IF(B368="","",+COUNTA(B$14:$B368))</f>
        <v/>
      </c>
      <c r="B368" s="97"/>
      <c r="C368" s="97"/>
      <c r="D368" s="97"/>
      <c r="E368" s="219"/>
      <c r="F368" s="1"/>
      <c r="G368" s="211"/>
      <c r="H368" s="1"/>
      <c r="I368" s="1"/>
      <c r="J368" s="1"/>
      <c r="K368" s="1"/>
      <c r="L368" s="1"/>
      <c r="M368" s="1"/>
    </row>
    <row r="369" spans="1:13" x14ac:dyDescent="0.25">
      <c r="A369" s="96" t="str">
        <f>IF(B369="","",+COUNTA(B$14:$B369))</f>
        <v/>
      </c>
      <c r="B369" s="97"/>
      <c r="C369" s="97"/>
      <c r="D369" s="97"/>
      <c r="E369" s="219"/>
      <c r="F369" s="1"/>
      <c r="G369" s="211"/>
      <c r="H369" s="1"/>
      <c r="I369" s="1"/>
      <c r="J369" s="1"/>
      <c r="K369" s="1"/>
      <c r="L369" s="1"/>
      <c r="M369" s="1"/>
    </row>
    <row r="370" spans="1:13" x14ac:dyDescent="0.25">
      <c r="A370" s="96" t="str">
        <f>IF(B370="","",+COUNTA(B$14:$B370))</f>
        <v/>
      </c>
      <c r="B370" s="97"/>
      <c r="C370" s="97"/>
      <c r="D370" s="97"/>
      <c r="E370" s="219"/>
      <c r="F370" s="1"/>
      <c r="G370" s="211"/>
      <c r="H370" s="1"/>
      <c r="I370" s="1"/>
      <c r="J370" s="1"/>
      <c r="K370" s="1"/>
      <c r="L370" s="1"/>
      <c r="M370" s="1"/>
    </row>
    <row r="371" spans="1:13" x14ac:dyDescent="0.25">
      <c r="A371" s="96" t="str">
        <f>IF(B371="","",+COUNTA(B$14:$B371))</f>
        <v/>
      </c>
      <c r="B371" s="97"/>
      <c r="C371" s="97"/>
      <c r="D371" s="97"/>
      <c r="E371" s="219"/>
      <c r="F371" s="1"/>
      <c r="G371" s="211"/>
      <c r="H371" s="1"/>
      <c r="I371" s="1"/>
      <c r="J371" s="1"/>
      <c r="K371" s="1"/>
      <c r="L371" s="1"/>
      <c r="M371" s="1"/>
    </row>
    <row r="372" spans="1:13" x14ac:dyDescent="0.25">
      <c r="A372" s="96" t="str">
        <f>IF(B372="","",+COUNTA(B$14:$B372))</f>
        <v/>
      </c>
      <c r="B372" s="97"/>
      <c r="C372" s="97"/>
      <c r="D372" s="97"/>
      <c r="E372" s="219"/>
      <c r="F372" s="1"/>
      <c r="G372" s="211"/>
      <c r="H372" s="1"/>
      <c r="I372" s="1"/>
      <c r="J372" s="1"/>
      <c r="K372" s="1"/>
      <c r="L372" s="1"/>
      <c r="M372" s="1"/>
    </row>
    <row r="373" spans="1:13" x14ac:dyDescent="0.25">
      <c r="A373" s="96" t="str">
        <f>IF(B373="","",+COUNTA(B$14:$B373))</f>
        <v/>
      </c>
      <c r="B373" s="97"/>
      <c r="C373" s="97"/>
      <c r="D373" s="97"/>
      <c r="E373" s="219"/>
      <c r="F373" s="1"/>
      <c r="G373" s="211"/>
      <c r="H373" s="1"/>
      <c r="I373" s="1"/>
      <c r="J373" s="1"/>
      <c r="K373" s="1"/>
      <c r="L373" s="1"/>
      <c r="M373" s="1"/>
    </row>
    <row r="374" spans="1:13" x14ac:dyDescent="0.25">
      <c r="A374" s="96" t="str">
        <f>IF(B374="","",+COUNTA(B$14:$B374))</f>
        <v/>
      </c>
      <c r="B374" s="97"/>
      <c r="C374" s="97"/>
      <c r="D374" s="97"/>
      <c r="E374" s="219"/>
      <c r="F374" s="1"/>
      <c r="G374" s="211"/>
      <c r="H374" s="1"/>
      <c r="I374" s="1"/>
      <c r="J374" s="1"/>
      <c r="K374" s="1"/>
      <c r="L374" s="1"/>
      <c r="M374" s="1"/>
    </row>
    <row r="375" spans="1:13" x14ac:dyDescent="0.25">
      <c r="A375" s="96" t="str">
        <f>IF(B375="","",+COUNTA(B$14:$B375))</f>
        <v/>
      </c>
      <c r="B375" s="97"/>
      <c r="C375" s="97"/>
      <c r="D375" s="97"/>
      <c r="E375" s="219"/>
      <c r="F375" s="1"/>
      <c r="G375" s="211"/>
      <c r="H375" s="1"/>
      <c r="I375" s="1"/>
      <c r="J375" s="1"/>
      <c r="K375" s="1"/>
      <c r="L375" s="1"/>
      <c r="M375" s="1"/>
    </row>
    <row r="376" spans="1:13" x14ac:dyDescent="0.25">
      <c r="A376" s="96" t="str">
        <f>IF(B376="","",+COUNTA(B$14:$B376))</f>
        <v/>
      </c>
      <c r="B376" s="97"/>
      <c r="C376" s="97"/>
      <c r="D376" s="97"/>
      <c r="E376" s="219"/>
      <c r="F376" s="1"/>
      <c r="G376" s="211"/>
      <c r="H376" s="1"/>
      <c r="I376" s="1"/>
      <c r="J376" s="1"/>
      <c r="K376" s="1"/>
      <c r="L376" s="1"/>
      <c r="M376" s="1"/>
    </row>
    <row r="377" spans="1:13" x14ac:dyDescent="0.25">
      <c r="A377" s="96" t="str">
        <f>IF(B377="","",+COUNTA(B$14:$B377))</f>
        <v/>
      </c>
      <c r="B377" s="97"/>
      <c r="C377" s="97"/>
      <c r="D377" s="97"/>
      <c r="E377" s="219"/>
      <c r="F377" s="1"/>
      <c r="G377" s="211"/>
      <c r="H377" s="1"/>
      <c r="I377" s="1"/>
      <c r="J377" s="1"/>
      <c r="K377" s="1"/>
      <c r="L377" s="1"/>
      <c r="M377" s="1"/>
    </row>
    <row r="378" spans="1:13" x14ac:dyDescent="0.25">
      <c r="A378" s="96" t="str">
        <f>IF(B378="","",+COUNTA(B$14:$B378))</f>
        <v/>
      </c>
      <c r="B378" s="97"/>
      <c r="C378" s="97"/>
      <c r="D378" s="97"/>
      <c r="E378" s="219"/>
      <c r="F378" s="1"/>
      <c r="G378" s="211"/>
      <c r="H378" s="1"/>
      <c r="I378" s="1"/>
      <c r="J378" s="1"/>
      <c r="K378" s="1"/>
      <c r="L378" s="1"/>
      <c r="M378" s="1"/>
    </row>
    <row r="379" spans="1:13" x14ac:dyDescent="0.25">
      <c r="A379" s="96" t="str">
        <f>IF(B379="","",+COUNTA(B$14:$B379))</f>
        <v/>
      </c>
      <c r="B379" s="97"/>
      <c r="C379" s="97"/>
      <c r="D379" s="97"/>
      <c r="E379" s="219"/>
      <c r="F379" s="1"/>
      <c r="G379" s="211"/>
      <c r="H379" s="1"/>
      <c r="I379" s="1"/>
      <c r="J379" s="1"/>
      <c r="K379" s="1"/>
      <c r="L379" s="1"/>
      <c r="M379" s="1"/>
    </row>
    <row r="380" spans="1:13" x14ac:dyDescent="0.25">
      <c r="A380" s="96" t="str">
        <f>IF(B380="","",+COUNTA(B$14:$B380))</f>
        <v/>
      </c>
      <c r="B380" s="97"/>
      <c r="C380" s="97"/>
      <c r="D380" s="97"/>
      <c r="E380" s="219"/>
      <c r="F380" s="1"/>
      <c r="G380" s="211"/>
      <c r="H380" s="1"/>
      <c r="I380" s="1"/>
      <c r="J380" s="1"/>
      <c r="K380" s="1"/>
      <c r="L380" s="1"/>
      <c r="M380" s="1"/>
    </row>
    <row r="381" spans="1:13" x14ac:dyDescent="0.25">
      <c r="A381" s="96" t="str">
        <f>IF(B381="","",+COUNTA(B$14:$B381))</f>
        <v/>
      </c>
      <c r="B381" s="97"/>
      <c r="C381" s="97"/>
      <c r="D381" s="97"/>
      <c r="E381" s="219"/>
      <c r="F381" s="1"/>
      <c r="G381" s="211"/>
      <c r="H381" s="1"/>
      <c r="I381" s="1"/>
      <c r="J381" s="1"/>
      <c r="K381" s="1"/>
      <c r="L381" s="1"/>
      <c r="M381" s="1"/>
    </row>
    <row r="382" spans="1:13" x14ac:dyDescent="0.25">
      <c r="A382" s="96" t="str">
        <f>IF(B382="","",+COUNTA(B$14:$B382))</f>
        <v/>
      </c>
      <c r="B382" s="97"/>
      <c r="C382" s="97"/>
      <c r="D382" s="97"/>
      <c r="E382" s="219"/>
      <c r="F382" s="1"/>
      <c r="G382" s="211"/>
      <c r="H382" s="1"/>
      <c r="I382" s="1"/>
      <c r="J382" s="1"/>
      <c r="K382" s="1"/>
      <c r="L382" s="1"/>
      <c r="M382" s="1"/>
    </row>
    <row r="383" spans="1:13" x14ac:dyDescent="0.25">
      <c r="A383" s="96" t="str">
        <f>IF(B383="","",+COUNTA(B$14:$B383))</f>
        <v/>
      </c>
      <c r="B383" s="97"/>
      <c r="C383" s="97"/>
      <c r="D383" s="97"/>
      <c r="E383" s="219"/>
      <c r="F383" s="1"/>
      <c r="G383" s="211"/>
      <c r="H383" s="1"/>
      <c r="I383" s="1"/>
      <c r="J383" s="1"/>
      <c r="K383" s="1"/>
      <c r="L383" s="1"/>
      <c r="M383" s="1"/>
    </row>
    <row r="384" spans="1:13" x14ac:dyDescent="0.25">
      <c r="A384" s="96" t="str">
        <f>IF(B384="","",+COUNTA(B$14:$B384))</f>
        <v/>
      </c>
      <c r="B384" s="97"/>
      <c r="C384" s="97"/>
      <c r="D384" s="97"/>
      <c r="E384" s="219"/>
      <c r="F384" s="1"/>
      <c r="G384" s="211"/>
      <c r="H384" s="1"/>
      <c r="I384" s="1"/>
      <c r="J384" s="1"/>
      <c r="K384" s="1"/>
      <c r="L384" s="1"/>
      <c r="M384" s="1"/>
    </row>
    <row r="385" spans="1:13" x14ac:dyDescent="0.25">
      <c r="A385" s="96" t="str">
        <f>IF(B385="","",+COUNTA(B$14:$B385))</f>
        <v/>
      </c>
      <c r="B385" s="97"/>
      <c r="C385" s="97"/>
      <c r="D385" s="97"/>
      <c r="E385" s="219"/>
      <c r="F385" s="1"/>
      <c r="G385" s="211"/>
      <c r="H385" s="1"/>
      <c r="I385" s="1"/>
      <c r="J385" s="1"/>
      <c r="K385" s="1"/>
      <c r="L385" s="1"/>
      <c r="M385" s="1"/>
    </row>
    <row r="386" spans="1:13" x14ac:dyDescent="0.25">
      <c r="A386" s="96" t="str">
        <f>IF(B386="","",+COUNTA(B$14:$B386))</f>
        <v/>
      </c>
      <c r="B386" s="97"/>
      <c r="C386" s="97"/>
      <c r="D386" s="97"/>
      <c r="E386" s="219"/>
      <c r="F386" s="1"/>
      <c r="G386" s="211"/>
      <c r="H386" s="1"/>
      <c r="I386" s="1"/>
      <c r="J386" s="1"/>
      <c r="K386" s="1"/>
      <c r="L386" s="1"/>
      <c r="M386" s="1"/>
    </row>
    <row r="387" spans="1:13" x14ac:dyDescent="0.25">
      <c r="A387" s="96" t="str">
        <f>IF(B387="","",+COUNTA(B$14:$B387))</f>
        <v/>
      </c>
      <c r="B387" s="97"/>
      <c r="C387" s="97"/>
      <c r="D387" s="97"/>
      <c r="E387" s="219"/>
      <c r="F387" s="1"/>
      <c r="G387" s="211"/>
      <c r="H387" s="1"/>
      <c r="I387" s="1"/>
      <c r="J387" s="1"/>
      <c r="K387" s="1"/>
      <c r="L387" s="1"/>
      <c r="M387" s="1"/>
    </row>
    <row r="388" spans="1:13" x14ac:dyDescent="0.25">
      <c r="A388" s="96" t="str">
        <f>IF(B388="","",+COUNTA(B$14:$B388))</f>
        <v/>
      </c>
      <c r="B388" s="97"/>
      <c r="C388" s="97"/>
      <c r="D388" s="97"/>
      <c r="E388" s="219"/>
      <c r="F388" s="1"/>
      <c r="G388" s="211"/>
      <c r="H388" s="1"/>
      <c r="I388" s="1"/>
      <c r="J388" s="1"/>
      <c r="K388" s="1"/>
      <c r="L388" s="1"/>
      <c r="M388" s="1"/>
    </row>
    <row r="389" spans="1:13" x14ac:dyDescent="0.25">
      <c r="A389" s="96" t="str">
        <f>IF(B389="","",+COUNTA(B$14:$B389))</f>
        <v/>
      </c>
      <c r="B389" s="97"/>
      <c r="C389" s="97"/>
      <c r="D389" s="97"/>
      <c r="E389" s="219"/>
      <c r="F389" s="1"/>
      <c r="G389" s="211"/>
      <c r="H389" s="1"/>
      <c r="I389" s="1"/>
      <c r="J389" s="1"/>
      <c r="K389" s="1"/>
      <c r="L389" s="1"/>
      <c r="M389" s="1"/>
    </row>
    <row r="390" spans="1:13" x14ac:dyDescent="0.25">
      <c r="A390" s="96" t="str">
        <f>IF(B390="","",+COUNTA(B$14:$B390))</f>
        <v/>
      </c>
      <c r="B390" s="97"/>
      <c r="C390" s="97"/>
      <c r="D390" s="97"/>
      <c r="E390" s="219"/>
      <c r="F390" s="1"/>
      <c r="G390" s="211"/>
      <c r="H390" s="1"/>
      <c r="I390" s="1"/>
      <c r="J390" s="1"/>
      <c r="K390" s="1"/>
      <c r="L390" s="1"/>
      <c r="M390" s="1"/>
    </row>
    <row r="391" spans="1:13" x14ac:dyDescent="0.25">
      <c r="A391" s="96" t="str">
        <f>IF(B391="","",+COUNTA(B$14:$B391))</f>
        <v/>
      </c>
      <c r="B391" s="97"/>
      <c r="C391" s="97"/>
      <c r="D391" s="97"/>
      <c r="E391" s="219"/>
      <c r="F391" s="1"/>
      <c r="G391" s="211"/>
      <c r="H391" s="1"/>
      <c r="I391" s="1"/>
      <c r="J391" s="1"/>
      <c r="K391" s="1"/>
      <c r="L391" s="1"/>
      <c r="M391" s="1"/>
    </row>
    <row r="392" spans="1:13" x14ac:dyDescent="0.25">
      <c r="A392" s="96" t="str">
        <f>IF(B392="","",+COUNTA(B$14:$B392))</f>
        <v/>
      </c>
      <c r="B392" s="97"/>
      <c r="C392" s="97"/>
      <c r="D392" s="97"/>
      <c r="E392" s="219"/>
      <c r="F392" s="1"/>
      <c r="G392" s="211"/>
      <c r="H392" s="1"/>
      <c r="I392" s="1"/>
      <c r="J392" s="1"/>
      <c r="K392" s="1"/>
      <c r="L392" s="1"/>
      <c r="M392" s="1"/>
    </row>
    <row r="393" spans="1:13" x14ac:dyDescent="0.25">
      <c r="A393" s="96" t="str">
        <f>IF(B393="","",+COUNTA(B$14:$B393))</f>
        <v/>
      </c>
      <c r="B393" s="97"/>
      <c r="C393" s="97"/>
      <c r="D393" s="97"/>
      <c r="E393" s="219"/>
      <c r="F393" s="1"/>
      <c r="G393" s="211"/>
      <c r="H393" s="1"/>
      <c r="I393" s="1"/>
      <c r="J393" s="1"/>
      <c r="K393" s="1"/>
      <c r="L393" s="1"/>
      <c r="M393" s="1"/>
    </row>
    <row r="394" spans="1:13" x14ac:dyDescent="0.25">
      <c r="A394" s="96" t="str">
        <f>IF(B394="","",+COUNTA(B$14:$B394))</f>
        <v/>
      </c>
      <c r="B394" s="97"/>
      <c r="C394" s="97"/>
      <c r="D394" s="97"/>
      <c r="E394" s="219"/>
      <c r="F394" s="1"/>
      <c r="G394" s="211"/>
      <c r="H394" s="1"/>
      <c r="I394" s="1"/>
      <c r="J394" s="1"/>
      <c r="K394" s="1"/>
      <c r="L394" s="1"/>
      <c r="M394" s="1"/>
    </row>
    <row r="395" spans="1:13" x14ac:dyDescent="0.25">
      <c r="A395" s="96" t="str">
        <f>IF(B395="","",+COUNTA(B$14:$B395))</f>
        <v/>
      </c>
      <c r="B395" s="97"/>
      <c r="C395" s="97"/>
      <c r="D395" s="97"/>
      <c r="E395" s="219"/>
      <c r="F395" s="1"/>
      <c r="G395" s="211"/>
      <c r="H395" s="1"/>
      <c r="I395" s="1"/>
      <c r="J395" s="1"/>
      <c r="K395" s="1"/>
      <c r="L395" s="1"/>
      <c r="M395" s="1"/>
    </row>
    <row r="396" spans="1:13" x14ac:dyDescent="0.25">
      <c r="A396" s="96" t="str">
        <f>IF(B396="","",+COUNTA(B$14:$B396))</f>
        <v/>
      </c>
      <c r="B396" s="97"/>
      <c r="C396" s="97"/>
      <c r="D396" s="97"/>
      <c r="E396" s="219"/>
      <c r="F396" s="1"/>
      <c r="G396" s="211"/>
      <c r="H396" s="1"/>
      <c r="I396" s="1"/>
      <c r="J396" s="1"/>
      <c r="K396" s="1"/>
      <c r="L396" s="1"/>
      <c r="M396" s="1"/>
    </row>
    <row r="397" spans="1:13" x14ac:dyDescent="0.25">
      <c r="A397" s="96" t="str">
        <f>IF(B397="","",+COUNTA(B$14:$B397))</f>
        <v/>
      </c>
      <c r="B397" s="97"/>
      <c r="C397" s="97"/>
      <c r="D397" s="97"/>
      <c r="E397" s="219"/>
      <c r="F397" s="1"/>
      <c r="G397" s="211"/>
      <c r="H397" s="1"/>
      <c r="I397" s="1"/>
      <c r="J397" s="1"/>
      <c r="K397" s="1"/>
      <c r="L397" s="1"/>
      <c r="M397" s="1"/>
    </row>
    <row r="398" spans="1:13" x14ac:dyDescent="0.25">
      <c r="A398" s="96" t="str">
        <f>IF(B398="","",+COUNTA(B$14:$B398))</f>
        <v/>
      </c>
      <c r="B398" s="97"/>
      <c r="C398" s="97"/>
      <c r="D398" s="97"/>
      <c r="E398" s="219"/>
      <c r="F398" s="1"/>
      <c r="G398" s="211"/>
      <c r="H398" s="1"/>
      <c r="I398" s="1"/>
      <c r="J398" s="1"/>
      <c r="K398" s="1"/>
      <c r="L398" s="1"/>
      <c r="M398" s="1"/>
    </row>
    <row r="399" spans="1:13" x14ac:dyDescent="0.25">
      <c r="A399" s="96" t="str">
        <f>IF(B399="","",+COUNTA(B$14:$B399))</f>
        <v/>
      </c>
      <c r="B399" s="97"/>
      <c r="C399" s="97"/>
      <c r="D399" s="97"/>
      <c r="E399" s="219"/>
      <c r="F399" s="1"/>
      <c r="G399" s="211"/>
      <c r="H399" s="1"/>
      <c r="I399" s="1"/>
      <c r="J399" s="1"/>
      <c r="K399" s="1"/>
      <c r="L399" s="1"/>
      <c r="M399" s="1"/>
    </row>
    <row r="400" spans="1:13" x14ac:dyDescent="0.25">
      <c r="A400" s="96" t="str">
        <f>IF(B400="","",+COUNTA(B$14:$B400))</f>
        <v/>
      </c>
      <c r="B400" s="97"/>
      <c r="C400" s="97"/>
      <c r="D400" s="97"/>
      <c r="E400" s="219"/>
      <c r="F400" s="1"/>
      <c r="G400" s="211"/>
      <c r="H400" s="1"/>
      <c r="I400" s="1"/>
      <c r="J400" s="1"/>
      <c r="K400" s="1"/>
      <c r="L400" s="1"/>
      <c r="M400" s="1"/>
    </row>
  </sheetData>
  <sheetProtection algorithmName="SHA-512" hashValue="suL0q6BzH2gZTwz4Fr/N+bXH6UvI9LXJ5pCTto8MfhQn3GVYMVVD12Z86kEL9C9SaY7m7NcpF3cwrqiCn4kLAw==" saltValue="1zkF8RkinHtkV1M1oy3l6Q==" spinCount="100000" sheet="1" objects="1" scenarios="1"/>
  <mergeCells count="5">
    <mergeCell ref="A5:B5"/>
    <mergeCell ref="A7:B7"/>
    <mergeCell ref="A9:B9"/>
    <mergeCell ref="A11:B11"/>
    <mergeCell ref="A1:M2"/>
  </mergeCells>
  <dataValidations count="3">
    <dataValidation type="list" allowBlank="1" showInputMessage="1" showErrorMessage="1" sqref="C8" xr:uid="{536D10E2-1FD3-4DF0-9F4D-0265CEE63F13}">
      <formula1>CODPROYECTO</formula1>
    </dataValidation>
    <dataValidation type="list" allowBlank="1" showInputMessage="1" showErrorMessage="1" sqref="C14:D400" xr:uid="{CCBB7FDF-0679-4AF5-9A3E-DB55C47F0A96}">
      <formula1>INDIRECT(B14)</formula1>
    </dataValidation>
    <dataValidation type="list" allowBlank="1" showInputMessage="1" showErrorMessage="1" sqref="B14:B400" xr:uid="{7C3CE7F1-1DA1-4549-B561-28BD9BBF2023}">
      <formula1>CUENTA</formula1>
    </dataValidation>
  </dataValidations>
  <pageMargins left="0.7" right="0.7" top="0.75" bottom="0.75" header="0.3" footer="0.3"/>
  <pageSetup scale="27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A2B00C-E1F8-468D-9C20-E1326754F3DC}">
          <x14:formula1>
            <xm:f>IF(A14="","",Cuentas!$J$2:$J$8)</xm:f>
          </x14:formula1>
          <xm:sqref>K14:K400</xm:sqref>
        </x14:dataValidation>
        <x14:dataValidation type="list" allowBlank="1" showInputMessage="1" showErrorMessage="1" xr:uid="{97569E13-1E89-4976-A02B-939C1E53DFFD}">
          <x14:formula1>
            <xm:f>IF(A14="","",Parámetros_generales!$AD$2:$AD$13)</xm:f>
          </x14:formula1>
          <xm:sqref>E14:E400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E7D1D9"/>
  </sheetPr>
  <dimension ref="A1:U65"/>
  <sheetViews>
    <sheetView showGridLines="0" view="pageBreakPreview" zoomScale="70" zoomScaleNormal="60" zoomScaleSheetLayoutView="70" workbookViewId="0">
      <selection activeCell="K20" sqref="K20"/>
    </sheetView>
  </sheetViews>
  <sheetFormatPr baseColWidth="10" defaultColWidth="11.42578125" defaultRowHeight="15" x14ac:dyDescent="0.25"/>
  <cols>
    <col min="1" max="1" width="1.42578125" style="58" customWidth="1"/>
    <col min="2" max="2" width="34.7109375" bestFit="1" customWidth="1"/>
    <col min="3" max="4" width="1" customWidth="1"/>
    <col min="5" max="5" width="19" bestFit="1" customWidth="1"/>
    <col min="6" max="6" width="17.7109375" customWidth="1"/>
    <col min="7" max="7" width="2.28515625" style="166" customWidth="1"/>
    <col min="8" max="8" width="21" style="58" customWidth="1"/>
    <col min="9" max="9" width="15.140625" style="58" customWidth="1"/>
    <col min="10" max="10" width="11.7109375" style="58" bestFit="1" customWidth="1"/>
    <col min="11" max="11" width="13" style="58" customWidth="1"/>
    <col min="12" max="12" width="1.7109375" style="58" customWidth="1"/>
    <col min="13" max="13" width="19.7109375" customWidth="1"/>
    <col min="14" max="15" width="14.42578125" customWidth="1"/>
    <col min="16" max="16" width="14.85546875" bestFit="1" customWidth="1"/>
    <col min="17" max="17" width="13.42578125" style="58" customWidth="1"/>
    <col min="18" max="18" width="1.7109375" customWidth="1"/>
    <col min="19" max="19" width="17.85546875" customWidth="1"/>
    <col min="20" max="20" width="15.7109375" bestFit="1" customWidth="1"/>
    <col min="21" max="21" width="15.5703125" customWidth="1"/>
  </cols>
  <sheetData>
    <row r="1" spans="2:21" s="58" customFormat="1" ht="15" customHeight="1" x14ac:dyDescent="0.25">
      <c r="B1" s="303">
        <f>'0. Identificación'!$C$4</f>
        <v>0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</row>
    <row r="2" spans="2:21" s="58" customFormat="1" ht="24" customHeight="1" x14ac:dyDescent="0.25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</row>
    <row r="3" spans="2:21" s="58" customFormat="1" x14ac:dyDescent="0.25">
      <c r="G3"/>
    </row>
    <row r="4" spans="2:21" ht="53.25" customHeight="1" x14ac:dyDescent="0.25">
      <c r="B4" s="335" t="s">
        <v>6312</v>
      </c>
      <c r="C4" s="336"/>
      <c r="D4" s="337"/>
      <c r="E4" s="212" t="s">
        <v>6438</v>
      </c>
      <c r="F4" s="212" t="s">
        <v>6458</v>
      </c>
      <c r="H4" s="331" t="s">
        <v>6439</v>
      </c>
      <c r="I4" s="331"/>
      <c r="J4" s="331"/>
      <c r="K4" s="331"/>
      <c r="M4" s="331" t="s">
        <v>6491</v>
      </c>
      <c r="N4" s="331"/>
      <c r="O4" s="331"/>
      <c r="P4" s="331"/>
      <c r="Q4" s="331"/>
      <c r="S4" s="321" t="s">
        <v>6311</v>
      </c>
      <c r="T4" s="321"/>
      <c r="U4" s="321"/>
    </row>
    <row r="5" spans="2:21" ht="46.5" customHeight="1" x14ac:dyDescent="0.25">
      <c r="B5" s="322" t="s">
        <v>6309</v>
      </c>
      <c r="C5" s="323"/>
      <c r="D5" s="324"/>
      <c r="E5" s="344">
        <f>E8+E16+E20</f>
        <v>0</v>
      </c>
      <c r="F5" s="343">
        <f>F8+F16+F20</f>
        <v>0</v>
      </c>
      <c r="G5" s="205"/>
      <c r="H5" s="124" t="s">
        <v>5985</v>
      </c>
      <c r="I5" s="124" t="s">
        <v>6365</v>
      </c>
      <c r="J5" s="129" t="s">
        <v>6396</v>
      </c>
      <c r="K5" s="113" t="s">
        <v>6411</v>
      </c>
      <c r="M5" s="124" t="s">
        <v>5985</v>
      </c>
      <c r="N5" s="124" t="s">
        <v>6308</v>
      </c>
      <c r="O5" s="124" t="s">
        <v>6412</v>
      </c>
      <c r="P5" s="113" t="s">
        <v>6421</v>
      </c>
      <c r="Q5" s="119" t="s">
        <v>6420</v>
      </c>
      <c r="S5" s="113" t="s">
        <v>6266</v>
      </c>
      <c r="T5" s="113" t="s">
        <v>6285</v>
      </c>
      <c r="U5" s="113" t="s">
        <v>6284</v>
      </c>
    </row>
    <row r="6" spans="2:21" ht="19.5" customHeight="1" x14ac:dyDescent="0.25">
      <c r="B6" s="328" t="s">
        <v>6310</v>
      </c>
      <c r="C6" s="329"/>
      <c r="D6" s="330"/>
      <c r="E6" s="332"/>
      <c r="F6" s="334"/>
      <c r="G6" s="206"/>
      <c r="H6" s="119" t="s">
        <v>6393</v>
      </c>
      <c r="I6" s="113">
        <f>SUM(I7:I9)</f>
        <v>0</v>
      </c>
      <c r="J6" s="129">
        <f>SUM(J7:J9)</f>
        <v>0</v>
      </c>
      <c r="K6" s="113">
        <f>I6-J6</f>
        <v>0</v>
      </c>
      <c r="M6" s="113" t="s">
        <v>6049</v>
      </c>
      <c r="N6" s="129">
        <f>SUM(N7:N9)</f>
        <v>0</v>
      </c>
      <c r="O6" s="113">
        <f>SUM(O7:O9)</f>
        <v>0</v>
      </c>
      <c r="P6" s="113">
        <f>SUM(P7:P9)</f>
        <v>0</v>
      </c>
      <c r="Q6" s="119">
        <f>SUM(Q7:Q9)</f>
        <v>0</v>
      </c>
      <c r="S6" s="113" t="s">
        <v>6267</v>
      </c>
      <c r="T6" s="123" t="str">
        <f>IFERROR(VLOOKUP('0. Identificación'!$C$7,'Presupuesto pace'!$C$45:$O$75,2,0),"S/R")</f>
        <v>S/R</v>
      </c>
      <c r="U6" s="123" t="str">
        <f>IFERROR(VLOOKUP('0. Identificación'!$C$7,'Presupuesto pace'!C:M,2,0),"S/R")</f>
        <v>S/R</v>
      </c>
    </row>
    <row r="7" spans="2:21" ht="19.5" customHeight="1" x14ac:dyDescent="0.25">
      <c r="B7" s="328"/>
      <c r="C7" s="329"/>
      <c r="D7" s="330"/>
      <c r="E7" s="333"/>
      <c r="F7" s="334"/>
      <c r="G7" s="206"/>
      <c r="H7" s="119" t="s">
        <v>6051</v>
      </c>
      <c r="I7" s="121">
        <f>SUM(IF(FREQUENCY('2. Programación Operativa'!E3:E27,'2. Programación Operativa'!E3:E27)&gt;0,1))</f>
        <v>0</v>
      </c>
      <c r="J7" s="121">
        <f>SUM(IF(FREQUENCY('5. Ejecución Operativa'!G3:G27,'5. Ejecución Operativa'!G3:G27)&gt;0,1))</f>
        <v>0</v>
      </c>
      <c r="K7" s="130">
        <f>I7-J7</f>
        <v>0</v>
      </c>
      <c r="M7" s="113" t="s">
        <v>6051</v>
      </c>
      <c r="N7" s="121">
        <f>COUNTIF('2. Programación Operativa'!$A$3:$A$27,"&gt;0")</f>
        <v>0</v>
      </c>
      <c r="O7" s="130">
        <f>COUNTIFS('5. Ejecución Operativa'!$P$3:$P$27,"Terminada",'5. Ejecución Operativa'!$O$3:$O$27,1)</f>
        <v>0</v>
      </c>
      <c r="P7" s="130">
        <f>COUNTIFS('5. Ejecución Operativa'!$P$3:$P$27,"Terminada con retraso",'5. Ejecución Operativa'!$O$3:$O$27,1)</f>
        <v>0</v>
      </c>
      <c r="Q7" s="130">
        <f>COUNTIFS('5. Ejecución Operativa'!$O$3:$O$27,2)</f>
        <v>0</v>
      </c>
      <c r="S7" s="113" t="s">
        <v>6306</v>
      </c>
      <c r="T7" s="123" t="str">
        <f>IFERROR(VLOOKUP('0. Identificación'!$C$7,'Presupuesto pace'!$C$45:$O$75,3,0),"S/R")</f>
        <v>S/R</v>
      </c>
      <c r="U7" s="123" t="str">
        <f>IFERROR(VLOOKUP('0. Identificación'!$C$7,'Presupuesto pace'!C:M,3,0),"S/R")</f>
        <v>S/R</v>
      </c>
    </row>
    <row r="8" spans="2:21" ht="19.5" customHeight="1" x14ac:dyDescent="0.25">
      <c r="B8" s="325" t="s">
        <v>6390</v>
      </c>
      <c r="C8" s="326"/>
      <c r="D8" s="327"/>
      <c r="E8" s="128">
        <f>SUM(E10:E15)</f>
        <v>0</v>
      </c>
      <c r="F8" s="122">
        <f>SUM(F10:F15)</f>
        <v>0</v>
      </c>
      <c r="G8" s="205"/>
      <c r="H8" s="119" t="s">
        <v>6052</v>
      </c>
      <c r="I8" s="121">
        <f>SUM(IF(FREQUENCY('2. Programación Operativa'!E29:E53,'2. Programación Operativa'!E29:E53)&gt;0,1))</f>
        <v>0</v>
      </c>
      <c r="J8" s="121">
        <f>SUM(IF(FREQUENCY('5. Ejecución Operativa'!G29:G53,'5. Ejecución Operativa'!G29:G53)&gt;0,1))</f>
        <v>0</v>
      </c>
      <c r="K8" s="130">
        <f t="shared" ref="K8:K9" si="0">I8-J8</f>
        <v>0</v>
      </c>
      <c r="M8" s="113" t="s">
        <v>6052</v>
      </c>
      <c r="N8" s="121">
        <f>COUNTIF('2. Programación Operativa'!$A$29:$A$53,"&gt;0")</f>
        <v>0</v>
      </c>
      <c r="O8" s="130">
        <f>COUNTIFS('5. Ejecución Operativa'!$P$29:$P$53,"Terminada",'5. Ejecución Operativa'!$O$29:$O$53,1)</f>
        <v>0</v>
      </c>
      <c r="P8" s="130">
        <f>COUNTIFS('5. Ejecución Operativa'!$P$29:$P$53,"Terminada con retraso",'5. Ejecución Operativa'!$O$29:$O$53,1)</f>
        <v>0</v>
      </c>
      <c r="Q8" s="130">
        <f>COUNTIFS('5. Ejecución Operativa'!$O$29:$O$53,2)</f>
        <v>0</v>
      </c>
      <c r="S8" s="113" t="s">
        <v>6307</v>
      </c>
      <c r="T8" s="123" t="str">
        <f>IFERROR(VLOOKUP('0. Identificación'!$C$7,'Presupuesto pace'!$C$45:$O$75,6,0),"S/R")</f>
        <v>S/R</v>
      </c>
      <c r="U8" s="123" t="str">
        <f>IFERROR(VLOOKUP('0. Identificación'!$C$7,'Presupuesto pace'!C:M,6,0),"S/R")</f>
        <v>S/R</v>
      </c>
    </row>
    <row r="9" spans="2:21" ht="25.5" customHeight="1" x14ac:dyDescent="0.25">
      <c r="B9" s="141"/>
      <c r="C9" s="145"/>
      <c r="D9" s="146"/>
      <c r="E9" s="125"/>
      <c r="F9" s="207"/>
      <c r="G9" s="204"/>
      <c r="H9" s="119" t="s">
        <v>6053</v>
      </c>
      <c r="I9" s="121">
        <f>SUM(IF(FREQUENCY('2. Programación Operativa'!E55:E79,'2. Programación Operativa'!E55:E79)&gt;0,1))</f>
        <v>0</v>
      </c>
      <c r="J9" s="121">
        <f>SUM(IF(FREQUENCY('5. Ejecución Operativa'!G55:G79,'5. Ejecución Operativa'!G55:G79)&gt;0,1))</f>
        <v>0</v>
      </c>
      <c r="K9" s="130">
        <f t="shared" si="0"/>
        <v>0</v>
      </c>
      <c r="L9" s="14"/>
      <c r="M9" s="113" t="s">
        <v>6053</v>
      </c>
      <c r="N9" s="121">
        <f>COUNTIF('2. Programación Operativa'!$A$55:$A$79,"&gt;0")</f>
        <v>0</v>
      </c>
      <c r="O9" s="130">
        <f>COUNTIFS('5. Ejecución Operativa'!$P$55:$P$79,"Terminada",'5. Ejecución Operativa'!$O$55:$O$79,1)</f>
        <v>0</v>
      </c>
      <c r="P9" s="130">
        <f>COUNTIFS('5. Ejecución Operativa'!$P$55:$P$79,"Terminada con retraso",'5. Ejecución Operativa'!$O$55:$O$79,1)</f>
        <v>0</v>
      </c>
      <c r="Q9" s="130">
        <f>COUNTIFS('5. Ejecución Operativa'!$O$55:$O$79,2)</f>
        <v>0</v>
      </c>
      <c r="S9" s="113" t="s">
        <v>6423</v>
      </c>
      <c r="T9" s="131" t="str">
        <f>IFERROR(VLOOKUP('0. Identificación'!$C$7,'Presupuesto pace'!C:Q,15,0),"S/R")</f>
        <v>S/R</v>
      </c>
      <c r="U9" s="271" t="str">
        <f>IFERROR(VLOOKUP('0. Identificación'!$C$7,'Presupuesto pace'!C:Q,14,0),"S/R")</f>
        <v>S/R</v>
      </c>
    </row>
    <row r="10" spans="2:21" ht="20.25" customHeight="1" x14ac:dyDescent="0.25">
      <c r="B10" s="142" t="s">
        <v>6369</v>
      </c>
      <c r="C10" s="147"/>
      <c r="D10" s="148"/>
      <c r="E10" s="126">
        <f>SUMIF('4. Presupuesto'!C:C,B10,'4. Presupuesto'!E:E)</f>
        <v>0</v>
      </c>
      <c r="F10" s="208">
        <f>SUMIF('6. Rendición de Gastos'!$C$14:$C$400,'Avance General'!B10,'6. Rendición de Gastos'!$G$14:$G$2000)</f>
        <v>0</v>
      </c>
      <c r="G10" s="204"/>
      <c r="H10" s="119" t="s">
        <v>6394</v>
      </c>
      <c r="I10" s="113">
        <f>SUM(I11:I15)</f>
        <v>0</v>
      </c>
      <c r="J10" s="129">
        <f>SUM(J11:J15)</f>
        <v>0</v>
      </c>
      <c r="K10" s="113">
        <f>I10-J10</f>
        <v>0</v>
      </c>
      <c r="L10" s="13"/>
      <c r="M10" s="113" t="s">
        <v>6050</v>
      </c>
      <c r="N10" s="129">
        <f>SUM(N11:N15)</f>
        <v>0</v>
      </c>
      <c r="O10" s="113">
        <f t="shared" ref="O10:P10" si="1">SUM(O11:O15)</f>
        <v>0</v>
      </c>
      <c r="P10" s="113">
        <f t="shared" si="1"/>
        <v>0</v>
      </c>
      <c r="Q10" s="119">
        <f t="shared" ref="Q10" si="2">SUM(Q11:Q15)</f>
        <v>0</v>
      </c>
    </row>
    <row r="11" spans="2:21" ht="19.5" customHeight="1" x14ac:dyDescent="0.25">
      <c r="B11" s="141"/>
      <c r="C11" s="147"/>
      <c r="D11" s="148"/>
      <c r="E11" s="125"/>
      <c r="F11" s="125"/>
      <c r="G11" s="204"/>
      <c r="H11" s="119" t="s">
        <v>6054</v>
      </c>
      <c r="I11" s="121">
        <f>SUM(IF(FREQUENCY('2. Programación Operativa'!E81:E105,'2. Programación Operativa'!E81:E105)&gt;0,1))</f>
        <v>0</v>
      </c>
      <c r="J11" s="121">
        <f>SUM(IF(FREQUENCY('5. Ejecución Operativa'!G81:G105,'5. Ejecución Operativa'!G81:G105)&gt;0,1))</f>
        <v>0</v>
      </c>
      <c r="K11" s="130">
        <f>I11-J11</f>
        <v>0</v>
      </c>
      <c r="M11" s="113" t="s">
        <v>6054</v>
      </c>
      <c r="N11" s="121">
        <f>COUNTIF('2. Programación Operativa'!$A$81:$A$105,"&gt;0")</f>
        <v>0</v>
      </c>
      <c r="O11" s="130">
        <f>COUNTIFS('5. Ejecución Operativa'!$P$81:$P$105,"Terminada",'5. Ejecución Operativa'!$O$81:$O$105,1)</f>
        <v>0</v>
      </c>
      <c r="P11" s="130">
        <f>COUNTIFS('5. Ejecución Operativa'!$P$81:$P$105,"Terminada con retraso",'5. Ejecución Operativa'!$O$81:$O$105,1)</f>
        <v>0</v>
      </c>
      <c r="Q11" s="130">
        <f>COUNTIFS('5. Ejecución Operativa'!$O$81:$O$105,2)</f>
        <v>0</v>
      </c>
    </row>
    <row r="12" spans="2:21" ht="18" customHeight="1" x14ac:dyDescent="0.25">
      <c r="B12" s="142" t="s">
        <v>6372</v>
      </c>
      <c r="C12" s="147"/>
      <c r="D12" s="148"/>
      <c r="E12" s="126">
        <f>SUMIF('4. Presupuesto'!C:C,B12,'4. Presupuesto'!E:E)</f>
        <v>0</v>
      </c>
      <c r="F12" s="208">
        <f>SUMIF('6. Rendición de Gastos'!$C$14:$C$400,'Avance General'!B12,'6. Rendición de Gastos'!$G$14:$G$2000)</f>
        <v>0</v>
      </c>
      <c r="G12" s="204"/>
      <c r="H12" s="119" t="s">
        <v>6055</v>
      </c>
      <c r="I12" s="121">
        <f>SUM(IF(FREQUENCY('2. Programación Operativa'!E107:E131,'2. Programación Operativa'!E107:E131)&gt;0,1))</f>
        <v>0</v>
      </c>
      <c r="J12" s="121">
        <f>SUM(IF(FREQUENCY('5. Ejecución Operativa'!G107:G131,'5. Ejecución Operativa'!G107:G131)&gt;0,1))</f>
        <v>0</v>
      </c>
      <c r="K12" s="130">
        <f t="shared" ref="K12:K15" si="3">I12-J12</f>
        <v>0</v>
      </c>
      <c r="M12" s="113" t="s">
        <v>6055</v>
      </c>
      <c r="N12" s="121">
        <f>COUNTIF('2. Programación Operativa'!$A$107:$A$131,"&gt;0")</f>
        <v>0</v>
      </c>
      <c r="O12" s="130">
        <f>COUNTIFS('5. Ejecución Operativa'!$P$107:$P$131,"Terminada",'5. Ejecución Operativa'!$O$107:$O$131,1)</f>
        <v>0</v>
      </c>
      <c r="P12" s="130">
        <f>COUNTIFS('5. Ejecución Operativa'!$P$107:$P$131,"Terminada con retraso",'5. Ejecución Operativa'!$O$107:$O$131,1)</f>
        <v>0</v>
      </c>
      <c r="Q12" s="130">
        <f>COUNTIFS('5. Ejecución Operativa'!$O$107:$O$131,2)</f>
        <v>0</v>
      </c>
    </row>
    <row r="13" spans="2:21" ht="17.25" customHeight="1" x14ac:dyDescent="0.25">
      <c r="B13" s="142"/>
      <c r="C13" s="147"/>
      <c r="D13" s="148"/>
      <c r="E13" s="125"/>
      <c r="F13" s="125"/>
      <c r="G13" s="204"/>
      <c r="H13" s="119" t="s">
        <v>6056</v>
      </c>
      <c r="I13" s="121">
        <f>SUM(IF(FREQUENCY('2. Programación Operativa'!E133:E157,'2. Programación Operativa'!E133:E157)&gt;0,1))</f>
        <v>0</v>
      </c>
      <c r="J13" s="121">
        <f>SUM(IF(FREQUENCY('5. Ejecución Operativa'!G133:G157,'5. Ejecución Operativa'!G133:G157)&gt;0,1))</f>
        <v>0</v>
      </c>
      <c r="K13" s="130">
        <f t="shared" si="3"/>
        <v>0</v>
      </c>
      <c r="M13" s="113" t="s">
        <v>6056</v>
      </c>
      <c r="N13" s="121">
        <f>COUNTIF('2. Programación Operativa'!$A$133:$A$157,"&gt;0")</f>
        <v>0</v>
      </c>
      <c r="O13" s="130">
        <f>COUNTIFS('5. Ejecución Operativa'!$P$133:$P$157,"Terminada",'5. Ejecución Operativa'!$O$133:$O$157,1)</f>
        <v>0</v>
      </c>
      <c r="P13" s="130">
        <f>COUNTIFS('5. Ejecución Operativa'!$P$133:$P$157,"Terminada con retraso",'5. Ejecución Operativa'!$O$133:$O$157,1)</f>
        <v>0</v>
      </c>
      <c r="Q13" s="130">
        <f>COUNTIFS('5. Ejecución Operativa'!$O$133:$O$157,2)</f>
        <v>0</v>
      </c>
    </row>
    <row r="14" spans="2:21" ht="20.25" customHeight="1" x14ac:dyDescent="0.25">
      <c r="B14" s="142" t="s">
        <v>6116</v>
      </c>
      <c r="C14" s="147"/>
      <c r="D14" s="148"/>
      <c r="E14" s="126">
        <f>SUMIF('4. Presupuesto'!C:C,B14,'4. Presupuesto'!E:E)</f>
        <v>0</v>
      </c>
      <c r="F14" s="208">
        <f>SUMIF('6. Rendición de Gastos'!$C$14:$C$400,'Avance General'!B14,'6. Rendición de Gastos'!$G$14:$G$2000)</f>
        <v>0</v>
      </c>
      <c r="G14" s="204"/>
      <c r="H14" s="119" t="s">
        <v>6057</v>
      </c>
      <c r="I14" s="121">
        <f>SUM(IF(FREQUENCY('2. Programación Operativa'!E159:E183,'2. Programación Operativa'!E159:E183)&gt;0,1))</f>
        <v>0</v>
      </c>
      <c r="J14" s="121">
        <f>SUM(IF(FREQUENCY('5. Ejecución Operativa'!G159:G183,'5. Ejecución Operativa'!G159:G183)&gt;0,1))</f>
        <v>0</v>
      </c>
      <c r="K14" s="130">
        <f t="shared" si="3"/>
        <v>0</v>
      </c>
      <c r="M14" s="113" t="s">
        <v>6057</v>
      </c>
      <c r="N14" s="121">
        <f>COUNTIF('2. Programación Operativa'!$A$159:$A$183,"&gt;0")</f>
        <v>0</v>
      </c>
      <c r="O14" s="130">
        <f>COUNTIFS('5. Ejecución Operativa'!$P$159:$P$183,"Terminada",'5. Ejecución Operativa'!$O$159:$O$183,1)</f>
        <v>0</v>
      </c>
      <c r="P14" s="130">
        <f>COUNTIFS('5. Ejecución Operativa'!$P$159:$P$183,"Terminada con retraso",'5. Ejecución Operativa'!$O$159:$O$183,1)</f>
        <v>0</v>
      </c>
      <c r="Q14" s="130">
        <f>COUNTIFS('5. Ejecución Operativa'!$O$159:$O$183,2)</f>
        <v>0</v>
      </c>
    </row>
    <row r="15" spans="2:21" x14ac:dyDescent="0.25">
      <c r="B15" s="142"/>
      <c r="C15" s="147"/>
      <c r="D15" s="148"/>
      <c r="E15" s="125"/>
      <c r="F15" s="207"/>
      <c r="G15" s="204"/>
      <c r="H15" s="119" t="s">
        <v>6058</v>
      </c>
      <c r="I15" s="121">
        <f>SUM(IF(FREQUENCY('2. Programación Operativa'!E185:E209,'2. Programación Operativa'!E185:E209)&gt;0,1))</f>
        <v>0</v>
      </c>
      <c r="J15" s="121">
        <f>SUM(IF(FREQUENCY('5. Ejecución Operativa'!G185:G209,'5. Ejecución Operativa'!G185:G209)&gt;0,1))</f>
        <v>0</v>
      </c>
      <c r="K15" s="130">
        <f t="shared" si="3"/>
        <v>0</v>
      </c>
      <c r="M15" s="113" t="s">
        <v>6058</v>
      </c>
      <c r="N15" s="121">
        <f>COUNTIF('2. Programación Operativa'!$A$185:$A$209,"&gt;0")</f>
        <v>0</v>
      </c>
      <c r="O15" s="130">
        <f>COUNTIFS('5. Ejecución Operativa'!$P$185:$P$209,"Terminada",'5. Ejecución Operativa'!$O$185:$O$209,1)</f>
        <v>0</v>
      </c>
      <c r="P15" s="130">
        <f>COUNTIFS('5. Ejecución Operativa'!$P$185:$P$209,"Terminada con retraso",'5. Ejecución Operativa'!$O$185:$O$209,1)</f>
        <v>0</v>
      </c>
      <c r="Q15" s="130">
        <f>COUNTIFS('5. Ejecución Operativa'!$O$185:$O$209,2)</f>
        <v>0</v>
      </c>
    </row>
    <row r="16" spans="2:21" ht="41.25" customHeight="1" x14ac:dyDescent="0.25">
      <c r="B16" s="325" t="s">
        <v>6391</v>
      </c>
      <c r="C16" s="326"/>
      <c r="D16" s="327"/>
      <c r="E16" s="128">
        <f>E18</f>
        <v>0</v>
      </c>
      <c r="F16" s="122">
        <f>F18</f>
        <v>0</v>
      </c>
      <c r="G16" s="205"/>
      <c r="H16" s="158" t="s">
        <v>6395</v>
      </c>
      <c r="I16" s="158">
        <f>SUM(I10+I6)</f>
        <v>0</v>
      </c>
      <c r="J16" s="159">
        <f>J10+J6</f>
        <v>0</v>
      </c>
      <c r="K16" s="158">
        <f>I16-J16</f>
        <v>0</v>
      </c>
      <c r="M16" s="158" t="s">
        <v>6048</v>
      </c>
      <c r="N16" s="159">
        <f>SUM(N10+N6)</f>
        <v>0</v>
      </c>
      <c r="O16" s="158">
        <f>SUM(O10+O6)</f>
        <v>0</v>
      </c>
      <c r="P16" s="158">
        <f>SUM(P10+P6)</f>
        <v>0</v>
      </c>
      <c r="Q16" s="158">
        <f>SUM(Q10+Q6)</f>
        <v>0</v>
      </c>
    </row>
    <row r="17" spans="2:11" x14ac:dyDescent="0.25">
      <c r="B17" s="149"/>
      <c r="C17" s="145"/>
      <c r="D17" s="146"/>
      <c r="E17" s="125"/>
      <c r="F17" s="207"/>
      <c r="G17" s="204"/>
    </row>
    <row r="18" spans="2:11" x14ac:dyDescent="0.25">
      <c r="B18" s="142" t="s">
        <v>6370</v>
      </c>
      <c r="C18" s="147"/>
      <c r="D18" s="148"/>
      <c r="E18" s="126">
        <f>SUMIF('4. Presupuesto'!C:C,B18,'4. Presupuesto'!E:E)</f>
        <v>0</v>
      </c>
      <c r="F18" s="208">
        <f>SUMIF('6. Rendición de Gastos'!$C$14:$C$400,'Avance General'!B18,'6. Rendición de Gastos'!$G$14:$G$2000)</f>
        <v>0</v>
      </c>
      <c r="G18" s="204"/>
    </row>
    <row r="19" spans="2:11" x14ac:dyDescent="0.25">
      <c r="B19" s="143"/>
      <c r="C19" s="150"/>
      <c r="D19" s="151"/>
      <c r="E19" s="125"/>
      <c r="F19" s="207"/>
      <c r="G19" s="204"/>
    </row>
    <row r="20" spans="2:11" x14ac:dyDescent="0.25">
      <c r="B20" s="318" t="s">
        <v>6392</v>
      </c>
      <c r="C20" s="319"/>
      <c r="D20" s="320"/>
      <c r="E20" s="128">
        <f>E22+E24+E26+E28</f>
        <v>0</v>
      </c>
      <c r="F20" s="122">
        <f>F22+F24+F26+F28</f>
        <v>0</v>
      </c>
      <c r="G20" s="205"/>
      <c r="K20"/>
    </row>
    <row r="21" spans="2:11" x14ac:dyDescent="0.25">
      <c r="B21" s="141"/>
      <c r="C21" s="145"/>
      <c r="D21" s="146"/>
      <c r="E21" s="125"/>
      <c r="F21" s="207"/>
      <c r="G21" s="204"/>
    </row>
    <row r="22" spans="2:11" x14ac:dyDescent="0.25">
      <c r="B22" s="142" t="s">
        <v>6371</v>
      </c>
      <c r="C22" s="152"/>
      <c r="D22" s="153"/>
      <c r="E22" s="126">
        <f>SUMIF('4. Presupuesto'!C:C,B22,'4. Presupuesto'!E:E)</f>
        <v>0</v>
      </c>
      <c r="F22" s="208">
        <f>SUMIF('6. Rendición de Gastos'!$C$14:$C$400,'Avance General'!B22,'6. Rendición de Gastos'!$G$14:$G$2000)</f>
        <v>0</v>
      </c>
      <c r="G22" s="204"/>
    </row>
    <row r="23" spans="2:11" x14ac:dyDescent="0.25">
      <c r="B23" s="142"/>
      <c r="C23" s="152"/>
      <c r="D23" s="153"/>
      <c r="E23" s="125"/>
      <c r="F23" s="125"/>
      <c r="G23" s="204"/>
    </row>
    <row r="24" spans="2:11" x14ac:dyDescent="0.25">
      <c r="B24" s="142" t="s">
        <v>6373</v>
      </c>
      <c r="C24" s="152"/>
      <c r="D24" s="153"/>
      <c r="E24" s="126">
        <f>SUMIF('4. Presupuesto'!C:C,B24,'4. Presupuesto'!E:E)</f>
        <v>0</v>
      </c>
      <c r="F24" s="208">
        <f>SUMIF('6. Rendición de Gastos'!$C$14:$C$400,'Avance General'!B24,'6. Rendición de Gastos'!$G$14:$G$2000)</f>
        <v>0</v>
      </c>
      <c r="G24" s="204"/>
    </row>
    <row r="25" spans="2:11" x14ac:dyDescent="0.25">
      <c r="B25" s="142"/>
      <c r="C25" s="152"/>
      <c r="D25" s="153"/>
      <c r="E25" s="125"/>
      <c r="F25" s="125"/>
      <c r="G25" s="204"/>
    </row>
    <row r="26" spans="2:11" x14ac:dyDescent="0.25">
      <c r="B26" s="142" t="s">
        <v>6374</v>
      </c>
      <c r="C26" s="152"/>
      <c r="D26" s="153"/>
      <c r="E26" s="126">
        <f>SUMIF('4. Presupuesto'!C:C,B26,'4. Presupuesto'!E:E)</f>
        <v>0</v>
      </c>
      <c r="F26" s="208">
        <f>SUMIF('6. Rendición de Gastos'!$C$14:$C$400,'Avance General'!B26,'6. Rendición de Gastos'!$G$14:$G$2000)</f>
        <v>0</v>
      </c>
      <c r="G26" s="204"/>
    </row>
    <row r="27" spans="2:11" x14ac:dyDescent="0.25">
      <c r="B27" s="142"/>
      <c r="C27" s="152"/>
      <c r="D27" s="153"/>
      <c r="E27" s="125"/>
      <c r="F27" s="125"/>
      <c r="G27" s="204"/>
    </row>
    <row r="28" spans="2:11" x14ac:dyDescent="0.25">
      <c r="B28" s="144" t="s">
        <v>6375</v>
      </c>
      <c r="C28" s="154"/>
      <c r="D28" s="155"/>
      <c r="E28" s="127">
        <f>SUMIF('4. Presupuesto'!C:C,B28,'4. Presupuesto'!E:E)</f>
        <v>0</v>
      </c>
      <c r="F28" s="209">
        <f>SUMIF('6. Rendición de Gastos'!$C$14:$C$400,'Avance General'!B28,'6. Rendición de Gastos'!$G$14:$G$2000)</f>
        <v>0</v>
      </c>
      <c r="G28" s="204"/>
    </row>
    <row r="63" spans="14:18" x14ac:dyDescent="0.25">
      <c r="N63" s="60"/>
      <c r="O63" s="60"/>
      <c r="P63" s="60"/>
      <c r="Q63" s="60"/>
      <c r="R63" s="59"/>
    </row>
    <row r="64" spans="14:18" x14ac:dyDescent="0.25">
      <c r="N64" s="60"/>
      <c r="O64" s="60"/>
      <c r="P64" s="60"/>
      <c r="Q64" s="60"/>
      <c r="R64" s="59"/>
    </row>
    <row r="65" spans="14:18" x14ac:dyDescent="0.25">
      <c r="N65" s="60"/>
      <c r="O65" s="60"/>
      <c r="P65" s="60"/>
      <c r="Q65" s="60"/>
      <c r="R65" s="59"/>
    </row>
  </sheetData>
  <sheetProtection algorithmName="SHA-512" hashValue="nurqjxuQ7cmHTUEwMLyN2aK7sPGxuY2/Epwm8/5MPSngy+vYGKjp+DtWqL6h1X5dMe4ROGPL2kBAZgO/iB/Ruw==" saltValue="xoDF0p3sY08W6MfoabBF8Q==" spinCount="100000" sheet="1" objects="1" scenarios="1"/>
  <mergeCells count="12">
    <mergeCell ref="B1:U2"/>
    <mergeCell ref="B20:D20"/>
    <mergeCell ref="S4:U4"/>
    <mergeCell ref="B5:D5"/>
    <mergeCell ref="B8:D8"/>
    <mergeCell ref="B16:D16"/>
    <mergeCell ref="B6:D7"/>
    <mergeCell ref="M4:Q4"/>
    <mergeCell ref="E6:E7"/>
    <mergeCell ref="F6:F7"/>
    <mergeCell ref="B4:D4"/>
    <mergeCell ref="H4:K4"/>
  </mergeCells>
  <conditionalFormatting sqref="H5:K6">
    <cfRule type="cellIs" dxfId="41" priority="43" operator="equal">
      <formula>"Incompleto"</formula>
    </cfRule>
    <cfRule type="cellIs" dxfId="40" priority="44" operator="equal">
      <formula>"Completo"</formula>
    </cfRule>
  </conditionalFormatting>
  <conditionalFormatting sqref="H7:H16">
    <cfRule type="cellIs" dxfId="39" priority="41" operator="equal">
      <formula>"Incompleto"</formula>
    </cfRule>
    <cfRule type="cellIs" dxfId="38" priority="42" operator="equal">
      <formula>"Completo"</formula>
    </cfRule>
  </conditionalFormatting>
  <conditionalFormatting sqref="I16:K16">
    <cfRule type="cellIs" dxfId="37" priority="39" operator="equal">
      <formula>"Incompleto"</formula>
    </cfRule>
    <cfRule type="cellIs" dxfId="36" priority="40" operator="equal">
      <formula>"Completo"</formula>
    </cfRule>
  </conditionalFormatting>
  <conditionalFormatting sqref="I10:K10">
    <cfRule type="cellIs" dxfId="35" priority="37" operator="equal">
      <formula>"Incompleto"</formula>
    </cfRule>
    <cfRule type="cellIs" dxfId="34" priority="38" operator="equal">
      <formula>"Completo"</formula>
    </cfRule>
  </conditionalFormatting>
  <conditionalFormatting sqref="M5:M16">
    <cfRule type="cellIs" dxfId="33" priority="35" operator="equal">
      <formula>"Incompleto"</formula>
    </cfRule>
    <cfRule type="cellIs" dxfId="32" priority="36" operator="equal">
      <formula>"Completo"</formula>
    </cfRule>
  </conditionalFormatting>
  <conditionalFormatting sqref="N5:P6">
    <cfRule type="cellIs" dxfId="31" priority="33" operator="equal">
      <formula>"Incompleto"</formula>
    </cfRule>
    <cfRule type="cellIs" dxfId="30" priority="34" operator="equal">
      <formula>"Completo"</formula>
    </cfRule>
  </conditionalFormatting>
  <conditionalFormatting sqref="N16:P16">
    <cfRule type="cellIs" dxfId="29" priority="29" operator="equal">
      <formula>"Incompleto"</formula>
    </cfRule>
    <cfRule type="cellIs" dxfId="28" priority="30" operator="equal">
      <formula>"Completo"</formula>
    </cfRule>
  </conditionalFormatting>
  <conditionalFormatting sqref="N10:P10">
    <cfRule type="cellIs" dxfId="27" priority="27" operator="equal">
      <formula>"Incompleto"</formula>
    </cfRule>
    <cfRule type="cellIs" dxfId="26" priority="28" operator="equal">
      <formula>"Completo"</formula>
    </cfRule>
  </conditionalFormatting>
  <conditionalFormatting sqref="S5:S9">
    <cfRule type="cellIs" dxfId="25" priority="25" operator="equal">
      <formula>"Incompleto"</formula>
    </cfRule>
    <cfRule type="cellIs" dxfId="24" priority="26" operator="equal">
      <formula>"Completo"</formula>
    </cfRule>
  </conditionalFormatting>
  <conditionalFormatting sqref="T5:U5">
    <cfRule type="cellIs" dxfId="23" priority="23" operator="equal">
      <formula>"Incompleto"</formula>
    </cfRule>
    <cfRule type="cellIs" dxfId="22" priority="24" operator="equal">
      <formula>"Completo"</formula>
    </cfRule>
  </conditionalFormatting>
  <conditionalFormatting sqref="E5">
    <cfRule type="cellIs" dxfId="21" priority="21" operator="equal">
      <formula>"Incompleto"</formula>
    </cfRule>
    <cfRule type="cellIs" dxfId="20" priority="22" operator="equal">
      <formula>"Completo"</formula>
    </cfRule>
  </conditionalFormatting>
  <conditionalFormatting sqref="E8">
    <cfRule type="cellIs" dxfId="19" priority="19" operator="equal">
      <formula>"Incompleto"</formula>
    </cfRule>
    <cfRule type="cellIs" dxfId="18" priority="20" operator="equal">
      <formula>"Completo"</formula>
    </cfRule>
  </conditionalFormatting>
  <conditionalFormatting sqref="E16">
    <cfRule type="cellIs" dxfId="17" priority="17" operator="equal">
      <formula>"Incompleto"</formula>
    </cfRule>
    <cfRule type="cellIs" dxfId="16" priority="18" operator="equal">
      <formula>"Completo"</formula>
    </cfRule>
  </conditionalFormatting>
  <conditionalFormatting sqref="E20">
    <cfRule type="cellIs" dxfId="15" priority="15" operator="equal">
      <formula>"Incompleto"</formula>
    </cfRule>
    <cfRule type="cellIs" dxfId="14" priority="16" operator="equal">
      <formula>"Completo"</formula>
    </cfRule>
  </conditionalFormatting>
  <conditionalFormatting sqref="Q5:Q6">
    <cfRule type="cellIs" dxfId="13" priority="13" operator="equal">
      <formula>"Incompleto"</formula>
    </cfRule>
    <cfRule type="cellIs" dxfId="12" priority="14" operator="equal">
      <formula>"Completo"</formula>
    </cfRule>
  </conditionalFormatting>
  <conditionalFormatting sqref="Q16">
    <cfRule type="cellIs" dxfId="11" priority="11" operator="equal">
      <formula>"Incompleto"</formula>
    </cfRule>
    <cfRule type="cellIs" dxfId="10" priority="12" operator="equal">
      <formula>"Completo"</formula>
    </cfRule>
  </conditionalFormatting>
  <conditionalFormatting sqref="Q10">
    <cfRule type="cellIs" dxfId="9" priority="9" operator="equal">
      <formula>"Incompleto"</formula>
    </cfRule>
    <cfRule type="cellIs" dxfId="8" priority="10" operator="equal">
      <formula>"Completo"</formula>
    </cfRule>
  </conditionalFormatting>
  <conditionalFormatting sqref="F5:G5">
    <cfRule type="cellIs" dxfId="7" priority="7" operator="equal">
      <formula>"Incompleto"</formula>
    </cfRule>
    <cfRule type="cellIs" dxfId="6" priority="8" operator="equal">
      <formula>"Completo"</formula>
    </cfRule>
  </conditionalFormatting>
  <conditionalFormatting sqref="F8:G8">
    <cfRule type="cellIs" dxfId="5" priority="5" operator="equal">
      <formula>"Incompleto"</formula>
    </cfRule>
    <cfRule type="cellIs" dxfId="4" priority="6" operator="equal">
      <formula>"Completo"</formula>
    </cfRule>
  </conditionalFormatting>
  <conditionalFormatting sqref="F16:G16">
    <cfRule type="cellIs" dxfId="3" priority="3" operator="equal">
      <formula>"Incompleto"</formula>
    </cfRule>
    <cfRule type="cellIs" dxfId="2" priority="4" operator="equal">
      <formula>"Completo"</formula>
    </cfRule>
  </conditionalFormatting>
  <conditionalFormatting sqref="F20:G20">
    <cfRule type="cellIs" dxfId="1" priority="1" operator="equal">
      <formula>"Incompleto"</formula>
    </cfRule>
    <cfRule type="cellIs" dxfId="0" priority="2" operator="equal">
      <formula>"Completo"</formula>
    </cfRule>
  </conditionalFormatting>
  <pageMargins left="0.7" right="0.7" top="0.75" bottom="0.75" header="0.3" footer="0.3"/>
  <pageSetup scale="28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41F5E-0D55-4FC8-A593-F5FC0BBE4FF8}">
  <sheetPr codeName="Hoja17"/>
  <dimension ref="A1:S75"/>
  <sheetViews>
    <sheetView zoomScale="70" zoomScaleNormal="70" workbookViewId="0">
      <selection activeCell="P21" sqref="P21"/>
    </sheetView>
  </sheetViews>
  <sheetFormatPr baseColWidth="10" defaultRowHeight="15" x14ac:dyDescent="0.25"/>
  <cols>
    <col min="14" max="14" width="28.42578125" customWidth="1"/>
    <col min="15" max="15" width="19.85546875" customWidth="1"/>
    <col min="16" max="16" width="18" customWidth="1"/>
  </cols>
  <sheetData>
    <row r="1" spans="1:17" ht="15.75" thickBot="1" x14ac:dyDescent="0.3"/>
    <row r="2" spans="1:17" ht="60" customHeight="1" thickBot="1" x14ac:dyDescent="0.3">
      <c r="A2" s="48" t="s">
        <v>6287</v>
      </c>
      <c r="B2" s="270" t="s">
        <v>6445</v>
      </c>
      <c r="C2" s="270" t="s">
        <v>6448</v>
      </c>
      <c r="D2" s="220" t="s">
        <v>6288</v>
      </c>
      <c r="E2" s="221" t="s">
        <v>6289</v>
      </c>
      <c r="F2" s="222" t="s">
        <v>6441</v>
      </c>
      <c r="G2" s="49" t="s">
        <v>6291</v>
      </c>
      <c r="H2" s="223" t="s">
        <v>6292</v>
      </c>
      <c r="I2" s="224" t="s">
        <v>6442</v>
      </c>
      <c r="J2" s="225" t="s">
        <v>6294</v>
      </c>
      <c r="K2" s="226" t="s">
        <v>6443</v>
      </c>
      <c r="L2" s="227" t="s">
        <v>6295</v>
      </c>
      <c r="M2" s="227" t="s">
        <v>6296</v>
      </c>
      <c r="N2" s="227" t="s">
        <v>6297</v>
      </c>
      <c r="O2" s="225" t="s">
        <v>6299</v>
      </c>
      <c r="P2" s="272" t="s">
        <v>6444</v>
      </c>
      <c r="Q2" s="274" t="s">
        <v>6300</v>
      </c>
    </row>
    <row r="3" spans="1:17" ht="15.75" thickBot="1" x14ac:dyDescent="0.3">
      <c r="A3" s="228" t="s">
        <v>48</v>
      </c>
      <c r="B3" s="1" t="s">
        <v>6156</v>
      </c>
      <c r="C3" s="1" t="s">
        <v>6461</v>
      </c>
      <c r="D3" s="229">
        <v>11</v>
      </c>
      <c r="E3" s="230">
        <v>1283</v>
      </c>
      <c r="F3" s="231">
        <v>80</v>
      </c>
      <c r="G3" s="232">
        <v>102640</v>
      </c>
      <c r="H3" s="233">
        <v>30</v>
      </c>
      <c r="I3" s="231">
        <v>1300</v>
      </c>
      <c r="J3" s="232">
        <v>39000</v>
      </c>
      <c r="K3" s="234"/>
      <c r="L3" s="235">
        <v>34962.808064516132</v>
      </c>
      <c r="M3" s="236">
        <v>20770.588066202094</v>
      </c>
      <c r="N3" s="236">
        <v>0</v>
      </c>
      <c r="O3" s="237">
        <v>55733.396130718225</v>
      </c>
      <c r="P3" s="273">
        <v>218375</v>
      </c>
      <c r="Q3" s="246">
        <v>216805</v>
      </c>
    </row>
    <row r="4" spans="1:17" ht="15.75" thickBot="1" x14ac:dyDescent="0.3">
      <c r="A4" s="53" t="s">
        <v>47</v>
      </c>
      <c r="B4" s="1" t="s">
        <v>6188</v>
      </c>
      <c r="C4" s="1" t="s">
        <v>6462</v>
      </c>
      <c r="D4" s="238">
        <v>17</v>
      </c>
      <c r="E4" s="239">
        <v>2217</v>
      </c>
      <c r="F4" s="240">
        <v>80</v>
      </c>
      <c r="G4" s="54">
        <v>177360</v>
      </c>
      <c r="H4" s="241">
        <v>162</v>
      </c>
      <c r="I4" s="240">
        <v>1300</v>
      </c>
      <c r="J4" s="54">
        <v>210600</v>
      </c>
      <c r="K4" s="242"/>
      <c r="L4" s="50">
        <v>34962.808064516132</v>
      </c>
      <c r="M4" s="55">
        <v>32099.999738675961</v>
      </c>
      <c r="N4" s="51">
        <v>0</v>
      </c>
      <c r="O4" s="52">
        <v>67062.807803192089</v>
      </c>
      <c r="P4" s="273">
        <v>486962</v>
      </c>
      <c r="Q4" s="246">
        <v>239230</v>
      </c>
    </row>
    <row r="5" spans="1:17" ht="15.75" thickBot="1" x14ac:dyDescent="0.3">
      <c r="A5" s="53" t="s">
        <v>9</v>
      </c>
      <c r="B5" s="1" t="s">
        <v>9</v>
      </c>
      <c r="C5" s="1" t="s">
        <v>6463</v>
      </c>
      <c r="D5" s="243">
        <v>6</v>
      </c>
      <c r="E5" s="239">
        <v>1104</v>
      </c>
      <c r="F5" s="240">
        <v>80</v>
      </c>
      <c r="G5" s="54">
        <v>88320</v>
      </c>
      <c r="H5" s="244">
        <v>112</v>
      </c>
      <c r="I5" s="240">
        <v>1900</v>
      </c>
      <c r="J5" s="54">
        <v>212800</v>
      </c>
      <c r="K5" s="242"/>
      <c r="L5" s="50">
        <v>34962.808064516132</v>
      </c>
      <c r="M5" s="55">
        <v>11329.411672473869</v>
      </c>
      <c r="N5" s="51">
        <v>0</v>
      </c>
      <c r="O5" s="52">
        <v>46292.219736990002</v>
      </c>
      <c r="P5" s="273">
        <v>357417</v>
      </c>
      <c r="Q5" s="246">
        <v>333787</v>
      </c>
    </row>
    <row r="6" spans="1:17" ht="15.75" thickBot="1" x14ac:dyDescent="0.3">
      <c r="A6" s="53" t="s">
        <v>12</v>
      </c>
      <c r="B6" s="1" t="s">
        <v>6184</v>
      </c>
      <c r="C6" s="1" t="s">
        <v>6464</v>
      </c>
      <c r="D6" s="243">
        <v>18</v>
      </c>
      <c r="E6" s="239">
        <v>1618</v>
      </c>
      <c r="F6" s="240">
        <v>80</v>
      </c>
      <c r="G6" s="54">
        <v>129440</v>
      </c>
      <c r="H6" s="241">
        <v>86</v>
      </c>
      <c r="I6" s="240">
        <v>1900</v>
      </c>
      <c r="J6" s="54">
        <v>163400</v>
      </c>
      <c r="K6" s="242"/>
      <c r="L6" s="50">
        <v>34962.808064516132</v>
      </c>
      <c r="M6" s="55">
        <v>33988.235017421604</v>
      </c>
      <c r="N6" s="51">
        <v>0</v>
      </c>
      <c r="O6" s="52">
        <v>68951.043081937736</v>
      </c>
      <c r="P6" s="273">
        <v>395873</v>
      </c>
      <c r="Q6" s="246">
        <v>277318</v>
      </c>
    </row>
    <row r="7" spans="1:17" ht="15.75" thickBot="1" x14ac:dyDescent="0.3">
      <c r="A7" s="53" t="s">
        <v>6276</v>
      </c>
      <c r="B7" s="1" t="s">
        <v>6154</v>
      </c>
      <c r="C7" s="1" t="s">
        <v>6465</v>
      </c>
      <c r="D7" s="243">
        <v>11</v>
      </c>
      <c r="E7" s="239">
        <v>2738</v>
      </c>
      <c r="F7" s="240">
        <v>80</v>
      </c>
      <c r="G7" s="54">
        <v>219040</v>
      </c>
      <c r="H7" s="241">
        <v>96</v>
      </c>
      <c r="I7" s="240">
        <v>1900</v>
      </c>
      <c r="J7" s="54">
        <v>182400</v>
      </c>
      <c r="K7" s="242"/>
      <c r="L7" s="50">
        <v>34962.808064516132</v>
      </c>
      <c r="M7" s="55">
        <v>20770.588066202094</v>
      </c>
      <c r="N7" s="51">
        <v>0</v>
      </c>
      <c r="O7" s="52">
        <v>55733.396130718225</v>
      </c>
      <c r="P7" s="273">
        <v>474920</v>
      </c>
      <c r="Q7" s="246">
        <v>415594.30699999997</v>
      </c>
    </row>
    <row r="8" spans="1:17" ht="15.75" thickBot="1" x14ac:dyDescent="0.3">
      <c r="A8" s="53" t="s">
        <v>16</v>
      </c>
      <c r="B8" s="1" t="s">
        <v>6162</v>
      </c>
      <c r="C8" s="1" t="s">
        <v>6466</v>
      </c>
      <c r="D8" s="243">
        <v>40</v>
      </c>
      <c r="E8" s="239">
        <v>4279</v>
      </c>
      <c r="F8" s="240">
        <v>80</v>
      </c>
      <c r="G8" s="54">
        <v>342320</v>
      </c>
      <c r="H8" s="241">
        <v>204</v>
      </c>
      <c r="I8" s="240">
        <v>1900</v>
      </c>
      <c r="J8" s="54">
        <v>387600</v>
      </c>
      <c r="K8" s="242"/>
      <c r="L8" s="50">
        <v>34962.808064516132</v>
      </c>
      <c r="M8" s="55">
        <v>75529.411149825784</v>
      </c>
      <c r="N8" s="51">
        <v>0</v>
      </c>
      <c r="O8" s="52">
        <v>110492.21921434192</v>
      </c>
      <c r="P8" s="273">
        <v>920817</v>
      </c>
      <c r="Q8" s="246">
        <v>756720</v>
      </c>
    </row>
    <row r="9" spans="1:17" ht="15.75" thickBot="1" x14ac:dyDescent="0.3">
      <c r="A9" s="53" t="s">
        <v>42</v>
      </c>
      <c r="B9" s="1" t="s">
        <v>42</v>
      </c>
      <c r="C9" s="1" t="s">
        <v>6467</v>
      </c>
      <c r="D9" s="243">
        <v>17</v>
      </c>
      <c r="E9" s="239">
        <v>3605</v>
      </c>
      <c r="F9" s="240">
        <v>80</v>
      </c>
      <c r="G9" s="54">
        <v>288400</v>
      </c>
      <c r="H9" s="241">
        <v>53</v>
      </c>
      <c r="I9" s="240">
        <v>1900</v>
      </c>
      <c r="J9" s="54">
        <v>100700</v>
      </c>
      <c r="K9" s="242"/>
      <c r="L9" s="50">
        <v>34962.808064516132</v>
      </c>
      <c r="M9" s="55">
        <v>32099.999738675961</v>
      </c>
      <c r="N9" s="51">
        <v>0</v>
      </c>
      <c r="O9" s="52">
        <v>67062.807803192089</v>
      </c>
      <c r="P9" s="273">
        <v>485686</v>
      </c>
      <c r="Q9" s="246">
        <v>440955</v>
      </c>
    </row>
    <row r="10" spans="1:17" ht="15.75" thickBot="1" x14ac:dyDescent="0.3">
      <c r="A10" s="53" t="s">
        <v>31</v>
      </c>
      <c r="B10" s="1" t="s">
        <v>31</v>
      </c>
      <c r="C10" s="1" t="s">
        <v>6468</v>
      </c>
      <c r="D10" s="243">
        <v>29</v>
      </c>
      <c r="E10" s="239">
        <v>3353</v>
      </c>
      <c r="F10" s="240">
        <v>80</v>
      </c>
      <c r="G10" s="54">
        <v>268240</v>
      </c>
      <c r="H10" s="244">
        <v>174</v>
      </c>
      <c r="I10" s="240">
        <v>1900</v>
      </c>
      <c r="J10" s="54">
        <v>330600</v>
      </c>
      <c r="K10" s="242"/>
      <c r="L10" s="50">
        <v>34962.808064516132</v>
      </c>
      <c r="M10" s="55">
        <v>54758.823083623698</v>
      </c>
      <c r="N10" s="51">
        <v>0</v>
      </c>
      <c r="O10" s="52">
        <v>89721.63114813983</v>
      </c>
      <c r="P10" s="273">
        <v>748618</v>
      </c>
      <c r="Q10" s="246">
        <v>596885</v>
      </c>
    </row>
    <row r="11" spans="1:17" ht="15.75" thickBot="1" x14ac:dyDescent="0.3">
      <c r="A11" s="53" t="s">
        <v>8</v>
      </c>
      <c r="B11" s="1" t="s">
        <v>8</v>
      </c>
      <c r="C11" s="1" t="s">
        <v>6469</v>
      </c>
      <c r="D11" s="243">
        <v>7</v>
      </c>
      <c r="E11" s="239">
        <v>743</v>
      </c>
      <c r="F11" s="240">
        <v>80</v>
      </c>
      <c r="G11" s="54">
        <v>59440</v>
      </c>
      <c r="H11" s="244">
        <v>188</v>
      </c>
      <c r="I11" s="240">
        <v>1900</v>
      </c>
      <c r="J11" s="54">
        <v>357200</v>
      </c>
      <c r="K11" s="242"/>
      <c r="L11" s="50">
        <v>34962.808064516132</v>
      </c>
      <c r="M11" s="55">
        <v>13217.646951219514</v>
      </c>
      <c r="N11" s="51">
        <v>0</v>
      </c>
      <c r="O11" s="52">
        <v>48180.455015735643</v>
      </c>
      <c r="P11" s="273">
        <v>477645</v>
      </c>
      <c r="Q11" s="246">
        <v>310646</v>
      </c>
    </row>
    <row r="12" spans="1:17" ht="15.75" thickBot="1" x14ac:dyDescent="0.3">
      <c r="A12" s="53" t="s">
        <v>38</v>
      </c>
      <c r="B12" s="1" t="s">
        <v>38</v>
      </c>
      <c r="C12" s="1" t="s">
        <v>6470</v>
      </c>
      <c r="D12" s="243">
        <v>31</v>
      </c>
      <c r="E12" s="239">
        <v>3655</v>
      </c>
      <c r="F12" s="240">
        <v>80</v>
      </c>
      <c r="G12" s="54">
        <v>292400</v>
      </c>
      <c r="H12" s="241">
        <v>153</v>
      </c>
      <c r="I12" s="240">
        <v>1900</v>
      </c>
      <c r="J12" s="54">
        <v>290700</v>
      </c>
      <c r="K12" s="242"/>
      <c r="L12" s="50">
        <v>34962.808064516132</v>
      </c>
      <c r="M12" s="55">
        <v>58535.293641114986</v>
      </c>
      <c r="N12" s="51">
        <v>0</v>
      </c>
      <c r="O12" s="52">
        <v>93498.101705631125</v>
      </c>
      <c r="P12" s="273">
        <v>739631</v>
      </c>
      <c r="Q12" s="246">
        <v>510817</v>
      </c>
    </row>
    <row r="13" spans="1:17" ht="15.75" thickBot="1" x14ac:dyDescent="0.3">
      <c r="A13" s="53" t="s">
        <v>18</v>
      </c>
      <c r="B13" s="1" t="s">
        <v>18</v>
      </c>
      <c r="C13" s="1" t="s">
        <v>6471</v>
      </c>
      <c r="D13" s="243">
        <v>18</v>
      </c>
      <c r="E13" s="245">
        <v>2679</v>
      </c>
      <c r="F13" s="240">
        <v>80</v>
      </c>
      <c r="G13" s="54">
        <v>214320</v>
      </c>
      <c r="H13" s="241">
        <v>112</v>
      </c>
      <c r="I13" s="240">
        <v>1900</v>
      </c>
      <c r="J13" s="54">
        <v>212800</v>
      </c>
      <c r="K13" s="242"/>
      <c r="L13" s="50">
        <v>34962.808064516132</v>
      </c>
      <c r="M13" s="55">
        <v>33988.235017421604</v>
      </c>
      <c r="N13" s="51">
        <v>0</v>
      </c>
      <c r="O13" s="52">
        <v>68951.043081937736</v>
      </c>
      <c r="P13" s="273">
        <v>529721</v>
      </c>
      <c r="Q13" s="246">
        <v>464813</v>
      </c>
    </row>
    <row r="14" spans="1:17" ht="15.75" thickBot="1" x14ac:dyDescent="0.3">
      <c r="A14" s="53" t="s">
        <v>39</v>
      </c>
      <c r="B14" s="1" t="s">
        <v>6170</v>
      </c>
      <c r="C14" s="1" t="s">
        <v>6472</v>
      </c>
      <c r="D14" s="243">
        <v>26</v>
      </c>
      <c r="E14" s="239">
        <v>4010</v>
      </c>
      <c r="F14" s="240">
        <v>80</v>
      </c>
      <c r="G14" s="54">
        <v>320800</v>
      </c>
      <c r="H14" s="241">
        <v>153</v>
      </c>
      <c r="I14" s="240">
        <v>1900</v>
      </c>
      <c r="J14" s="54">
        <v>290700</v>
      </c>
      <c r="K14" s="242"/>
      <c r="L14" s="50">
        <v>34962.808064516132</v>
      </c>
      <c r="M14" s="55">
        <v>49094.117247386763</v>
      </c>
      <c r="N14" s="51">
        <v>0</v>
      </c>
      <c r="O14" s="52">
        <v>84056.925311902887</v>
      </c>
      <c r="P14" s="273">
        <v>748565</v>
      </c>
      <c r="Q14" s="246">
        <v>605970</v>
      </c>
    </row>
    <row r="15" spans="1:17" ht="15.75" thickBot="1" x14ac:dyDescent="0.3">
      <c r="A15" s="53" t="s">
        <v>43</v>
      </c>
      <c r="B15" s="1" t="s">
        <v>6199</v>
      </c>
      <c r="C15" s="1" t="s">
        <v>6473</v>
      </c>
      <c r="D15" s="238">
        <v>27</v>
      </c>
      <c r="E15" s="239">
        <v>3418</v>
      </c>
      <c r="F15" s="240">
        <v>80</v>
      </c>
      <c r="G15" s="54">
        <v>273440</v>
      </c>
      <c r="H15" s="241">
        <v>135</v>
      </c>
      <c r="I15" s="240">
        <v>1900</v>
      </c>
      <c r="J15" s="54">
        <v>256500</v>
      </c>
      <c r="K15" s="242"/>
      <c r="L15" s="50">
        <v>34962.808064516132</v>
      </c>
      <c r="M15" s="55">
        <v>50982.35252613241</v>
      </c>
      <c r="N15" s="51">
        <v>0</v>
      </c>
      <c r="O15" s="52">
        <v>85945.160590648535</v>
      </c>
      <c r="P15" s="273">
        <v>668045</v>
      </c>
      <c r="Q15" s="246">
        <v>491719</v>
      </c>
    </row>
    <row r="16" spans="1:17" ht="15.75" thickBot="1" x14ac:dyDescent="0.3">
      <c r="A16" s="53" t="s">
        <v>40</v>
      </c>
      <c r="B16" s="1" t="s">
        <v>40</v>
      </c>
      <c r="C16" s="1" t="s">
        <v>6474</v>
      </c>
      <c r="D16" s="243">
        <v>36</v>
      </c>
      <c r="E16" s="239">
        <v>6800</v>
      </c>
      <c r="F16" s="240">
        <v>80</v>
      </c>
      <c r="G16" s="54">
        <v>544000</v>
      </c>
      <c r="H16" s="241">
        <v>202</v>
      </c>
      <c r="I16" s="240">
        <v>1900</v>
      </c>
      <c r="J16" s="54">
        <v>383800</v>
      </c>
      <c r="K16" s="242"/>
      <c r="L16" s="50">
        <v>34962.808064516132</v>
      </c>
      <c r="M16" s="55">
        <v>67976.470034843209</v>
      </c>
      <c r="N16" s="51">
        <v>0</v>
      </c>
      <c r="O16" s="52">
        <v>102939.27809935933</v>
      </c>
      <c r="P16" s="273">
        <v>1105377</v>
      </c>
      <c r="Q16" s="246">
        <v>1182699</v>
      </c>
    </row>
    <row r="17" spans="1:17" ht="15.75" thickBot="1" x14ac:dyDescent="0.3">
      <c r="A17" s="53" t="s">
        <v>30</v>
      </c>
      <c r="B17" s="1" t="s">
        <v>6158</v>
      </c>
      <c r="C17" s="1" t="s">
        <v>6475</v>
      </c>
      <c r="D17" s="243">
        <v>14</v>
      </c>
      <c r="E17" s="239">
        <v>2687</v>
      </c>
      <c r="F17" s="240">
        <v>80</v>
      </c>
      <c r="G17" s="54">
        <v>214960</v>
      </c>
      <c r="H17" s="244">
        <v>84</v>
      </c>
      <c r="I17" s="240">
        <v>1900</v>
      </c>
      <c r="J17" s="54">
        <v>159600</v>
      </c>
      <c r="K17" s="242"/>
      <c r="L17" s="50">
        <v>34962.808064516132</v>
      </c>
      <c r="M17" s="55">
        <v>26435.293902439029</v>
      </c>
      <c r="N17" s="51">
        <v>0</v>
      </c>
      <c r="O17" s="52">
        <v>61398.101966955161</v>
      </c>
      <c r="P17" s="273">
        <v>462688</v>
      </c>
      <c r="Q17" s="246">
        <v>327107</v>
      </c>
    </row>
    <row r="18" spans="1:17" ht="15.75" thickBot="1" x14ac:dyDescent="0.3">
      <c r="A18" s="53" t="s">
        <v>11</v>
      </c>
      <c r="B18" s="1" t="s">
        <v>6168</v>
      </c>
      <c r="C18" s="1" t="s">
        <v>6476</v>
      </c>
      <c r="D18" s="243">
        <v>27</v>
      </c>
      <c r="E18" s="239">
        <v>3786</v>
      </c>
      <c r="F18" s="240">
        <v>80</v>
      </c>
      <c r="G18" s="54">
        <v>302880</v>
      </c>
      <c r="H18" s="241">
        <v>261</v>
      </c>
      <c r="I18" s="240">
        <v>1900</v>
      </c>
      <c r="J18" s="54">
        <v>495900</v>
      </c>
      <c r="K18" s="242"/>
      <c r="L18" s="50">
        <v>34962.808064516132</v>
      </c>
      <c r="M18" s="55">
        <v>50982.35252613241</v>
      </c>
      <c r="N18" s="51">
        <v>0</v>
      </c>
      <c r="O18" s="52">
        <v>85945.160590648535</v>
      </c>
      <c r="P18" s="273">
        <v>939477</v>
      </c>
      <c r="Q18" s="246">
        <v>724643</v>
      </c>
    </row>
    <row r="19" spans="1:17" ht="15.75" thickBot="1" x14ac:dyDescent="0.3">
      <c r="A19" s="53" t="s">
        <v>33</v>
      </c>
      <c r="B19" s="1" t="s">
        <v>6172</v>
      </c>
      <c r="C19" s="1" t="s">
        <v>6477</v>
      </c>
      <c r="D19" s="243">
        <v>14</v>
      </c>
      <c r="E19" s="239">
        <v>1374</v>
      </c>
      <c r="F19" s="240">
        <v>80</v>
      </c>
      <c r="G19" s="54">
        <v>109920</v>
      </c>
      <c r="H19" s="241">
        <v>116</v>
      </c>
      <c r="I19" s="240">
        <v>1900</v>
      </c>
      <c r="J19" s="54">
        <v>220400</v>
      </c>
      <c r="K19" s="242"/>
      <c r="L19" s="50">
        <v>34962.808064516132</v>
      </c>
      <c r="M19" s="55">
        <v>26435.293902439029</v>
      </c>
      <c r="N19" s="51">
        <v>0</v>
      </c>
      <c r="O19" s="52">
        <v>61398.101966955161</v>
      </c>
      <c r="P19" s="273">
        <v>421121</v>
      </c>
      <c r="Q19" s="246">
        <v>441445</v>
      </c>
    </row>
    <row r="20" spans="1:17" ht="15.75" thickBot="1" x14ac:dyDescent="0.3">
      <c r="A20" s="53" t="s">
        <v>6</v>
      </c>
      <c r="B20" s="1" t="s">
        <v>6175</v>
      </c>
      <c r="C20" s="1" t="s">
        <v>6478</v>
      </c>
      <c r="D20" s="243">
        <v>39</v>
      </c>
      <c r="E20" s="239">
        <v>4959</v>
      </c>
      <c r="F20" s="240">
        <v>80</v>
      </c>
      <c r="G20" s="54">
        <v>396720</v>
      </c>
      <c r="H20" s="244">
        <v>109</v>
      </c>
      <c r="I20" s="240">
        <v>1900</v>
      </c>
      <c r="J20" s="54">
        <v>207100</v>
      </c>
      <c r="K20" s="242"/>
      <c r="L20" s="50">
        <v>34962.808064516132</v>
      </c>
      <c r="M20" s="55">
        <v>73641.175871080151</v>
      </c>
      <c r="N20" s="51">
        <v>0</v>
      </c>
      <c r="O20" s="52">
        <v>108603.98393559628</v>
      </c>
      <c r="P20" s="273">
        <v>789638</v>
      </c>
      <c r="Q20" s="246">
        <v>642854</v>
      </c>
    </row>
    <row r="21" spans="1:17" ht="15.75" thickBot="1" x14ac:dyDescent="0.3">
      <c r="A21" s="53" t="s">
        <v>27</v>
      </c>
      <c r="B21" s="1" t="s">
        <v>27</v>
      </c>
      <c r="C21" s="1" t="s">
        <v>6479</v>
      </c>
      <c r="D21" s="243">
        <v>12</v>
      </c>
      <c r="E21" s="239">
        <v>1437</v>
      </c>
      <c r="F21" s="240">
        <v>80</v>
      </c>
      <c r="G21" s="54">
        <v>114960</v>
      </c>
      <c r="H21" s="241">
        <v>98</v>
      </c>
      <c r="I21" s="240">
        <v>1900</v>
      </c>
      <c r="J21" s="54">
        <v>186200</v>
      </c>
      <c r="K21" s="242"/>
      <c r="L21" s="50">
        <v>34962.808064516132</v>
      </c>
      <c r="M21" s="55">
        <v>22658.823344947737</v>
      </c>
      <c r="N21" s="51">
        <v>0</v>
      </c>
      <c r="O21" s="52">
        <v>57621.631409463866</v>
      </c>
      <c r="P21" s="273">
        <v>382335</v>
      </c>
      <c r="Q21" s="246">
        <v>314268</v>
      </c>
    </row>
    <row r="22" spans="1:17" ht="15.75" thickBot="1" x14ac:dyDescent="0.3">
      <c r="A22" s="53" t="s">
        <v>35</v>
      </c>
      <c r="B22" s="1" t="s">
        <v>6177</v>
      </c>
      <c r="C22" s="1" t="s">
        <v>6480</v>
      </c>
      <c r="D22" s="243">
        <v>7</v>
      </c>
      <c r="E22" s="239">
        <v>764</v>
      </c>
      <c r="F22" s="240">
        <v>80</v>
      </c>
      <c r="G22" s="54">
        <v>61120</v>
      </c>
      <c r="H22" s="241">
        <v>23</v>
      </c>
      <c r="I22" s="240">
        <v>1900</v>
      </c>
      <c r="J22" s="54">
        <v>43700</v>
      </c>
      <c r="K22" s="242"/>
      <c r="L22" s="50">
        <v>34962.808064516132</v>
      </c>
      <c r="M22" s="55">
        <v>13217.646951219514</v>
      </c>
      <c r="N22" s="51">
        <v>0</v>
      </c>
      <c r="O22" s="52">
        <v>48180.455015735643</v>
      </c>
      <c r="P22" s="273">
        <v>164689</v>
      </c>
      <c r="Q22" s="246">
        <v>130072</v>
      </c>
    </row>
    <row r="23" spans="1:17" ht="15.75" thickBot="1" x14ac:dyDescent="0.3">
      <c r="A23" s="53" t="s">
        <v>20</v>
      </c>
      <c r="B23" s="1" t="s">
        <v>6195</v>
      </c>
      <c r="C23" s="1" t="s">
        <v>6481</v>
      </c>
      <c r="D23" s="243">
        <v>21</v>
      </c>
      <c r="E23" s="239">
        <v>5248</v>
      </c>
      <c r="F23" s="240">
        <v>80</v>
      </c>
      <c r="G23" s="54">
        <v>419840</v>
      </c>
      <c r="H23" s="241">
        <v>55</v>
      </c>
      <c r="I23" s="240">
        <v>1900</v>
      </c>
      <c r="J23" s="54">
        <v>104500</v>
      </c>
      <c r="K23" s="242"/>
      <c r="L23" s="50">
        <v>34962.808064516132</v>
      </c>
      <c r="M23" s="55">
        <v>39652.94085365854</v>
      </c>
      <c r="N23" s="51">
        <v>0</v>
      </c>
      <c r="O23" s="52">
        <v>74615.748918174679</v>
      </c>
      <c r="P23" s="273">
        <v>637999</v>
      </c>
      <c r="Q23" s="246">
        <v>552227</v>
      </c>
    </row>
    <row r="24" spans="1:17" ht="15.75" thickBot="1" x14ac:dyDescent="0.3">
      <c r="A24" s="53" t="s">
        <v>25</v>
      </c>
      <c r="B24" s="1" t="s">
        <v>6149</v>
      </c>
      <c r="C24" s="1" t="s">
        <v>6482</v>
      </c>
      <c r="D24" s="243">
        <v>9</v>
      </c>
      <c r="E24" s="239">
        <v>1241</v>
      </c>
      <c r="F24" s="240">
        <v>80</v>
      </c>
      <c r="G24" s="54">
        <v>99280</v>
      </c>
      <c r="H24" s="241">
        <v>48</v>
      </c>
      <c r="I24" s="240">
        <v>1900</v>
      </c>
      <c r="J24" s="54">
        <v>91200</v>
      </c>
      <c r="K24" s="242"/>
      <c r="L24" s="50">
        <v>34962.808064516132</v>
      </c>
      <c r="M24" s="55">
        <v>16994.117508710802</v>
      </c>
      <c r="N24" s="51">
        <v>0</v>
      </c>
      <c r="O24" s="52">
        <v>51956.925573226938</v>
      </c>
      <c r="P24" s="273">
        <v>258957</v>
      </c>
      <c r="Q24" s="246">
        <v>152100</v>
      </c>
    </row>
    <row r="25" spans="1:17" ht="15.75" thickBot="1" x14ac:dyDescent="0.3">
      <c r="A25" s="53" t="s">
        <v>28</v>
      </c>
      <c r="B25" s="1" t="s">
        <v>6179</v>
      </c>
      <c r="C25" s="1" t="s">
        <v>6483</v>
      </c>
      <c r="D25" s="243">
        <v>20</v>
      </c>
      <c r="E25" s="239">
        <v>1995</v>
      </c>
      <c r="F25" s="240">
        <v>80</v>
      </c>
      <c r="G25" s="54">
        <v>159600</v>
      </c>
      <c r="H25" s="241">
        <v>79</v>
      </c>
      <c r="I25" s="240">
        <v>1900</v>
      </c>
      <c r="J25" s="54">
        <v>150100</v>
      </c>
      <c r="K25" s="242"/>
      <c r="L25" s="50">
        <v>34962.808064516132</v>
      </c>
      <c r="M25" s="55">
        <v>37764.705574912892</v>
      </c>
      <c r="N25" s="51">
        <v>0</v>
      </c>
      <c r="O25" s="52">
        <v>72727.513639429031</v>
      </c>
      <c r="P25" s="273">
        <v>421677</v>
      </c>
      <c r="Q25" s="246">
        <v>326316</v>
      </c>
    </row>
    <row r="26" spans="1:17" ht="15.75" thickBot="1" x14ac:dyDescent="0.3">
      <c r="A26" s="53" t="s">
        <v>15</v>
      </c>
      <c r="B26" s="1" t="s">
        <v>6190</v>
      </c>
      <c r="C26" s="1" t="s">
        <v>6484</v>
      </c>
      <c r="D26" s="243">
        <v>27</v>
      </c>
      <c r="E26" s="239">
        <v>4302</v>
      </c>
      <c r="F26" s="240">
        <v>80</v>
      </c>
      <c r="G26" s="54">
        <v>344160</v>
      </c>
      <c r="H26" s="244">
        <v>269</v>
      </c>
      <c r="I26" s="240">
        <v>1900</v>
      </c>
      <c r="J26" s="54">
        <v>511100</v>
      </c>
      <c r="K26" s="242"/>
      <c r="L26" s="50">
        <v>34962.808064516132</v>
      </c>
      <c r="M26" s="55">
        <v>50982.35252613241</v>
      </c>
      <c r="N26" s="51">
        <v>0</v>
      </c>
      <c r="O26" s="52">
        <v>85945.160590648535</v>
      </c>
      <c r="P26" s="273">
        <v>991646</v>
      </c>
      <c r="Q26" s="246">
        <v>948888</v>
      </c>
    </row>
    <row r="27" spans="1:17" ht="15.75" thickBot="1" x14ac:dyDescent="0.3">
      <c r="A27" s="53" t="s">
        <v>24</v>
      </c>
      <c r="B27" s="1" t="s">
        <v>24</v>
      </c>
      <c r="C27" s="1" t="s">
        <v>6485</v>
      </c>
      <c r="D27" s="243">
        <v>10</v>
      </c>
      <c r="E27" s="239">
        <v>1890</v>
      </c>
      <c r="F27" s="240">
        <v>80</v>
      </c>
      <c r="G27" s="54">
        <v>151200</v>
      </c>
      <c r="H27" s="241">
        <v>130</v>
      </c>
      <c r="I27" s="240">
        <v>1900</v>
      </c>
      <c r="J27" s="54">
        <v>247000</v>
      </c>
      <c r="K27" s="242"/>
      <c r="L27" s="50">
        <v>34962.808064516132</v>
      </c>
      <c r="M27" s="55">
        <v>18882.352787456446</v>
      </c>
      <c r="N27" s="51">
        <v>0</v>
      </c>
      <c r="O27" s="52">
        <v>53845.160851972578</v>
      </c>
      <c r="P27" s="273">
        <v>470854</v>
      </c>
      <c r="Q27" s="246">
        <v>269260</v>
      </c>
    </row>
    <row r="28" spans="1:17" ht="15.75" thickBot="1" x14ac:dyDescent="0.3">
      <c r="A28" s="53" t="s">
        <v>37</v>
      </c>
      <c r="B28" s="1" t="s">
        <v>6202</v>
      </c>
      <c r="C28" s="1" t="s">
        <v>6486</v>
      </c>
      <c r="D28" s="243">
        <v>16</v>
      </c>
      <c r="E28" s="239">
        <v>2186</v>
      </c>
      <c r="F28" s="240">
        <v>80</v>
      </c>
      <c r="G28" s="54">
        <v>174880</v>
      </c>
      <c r="H28" s="244">
        <v>107</v>
      </c>
      <c r="I28" s="240">
        <v>1900</v>
      </c>
      <c r="J28" s="54">
        <v>203300</v>
      </c>
      <c r="K28" s="242"/>
      <c r="L28" s="50">
        <v>34962.808064516132</v>
      </c>
      <c r="M28" s="55">
        <v>30211.764459930317</v>
      </c>
      <c r="N28" s="51">
        <v>0</v>
      </c>
      <c r="O28" s="52">
        <v>65174.572524446448</v>
      </c>
      <c r="P28" s="273">
        <v>476568</v>
      </c>
      <c r="Q28" s="246">
        <v>392655</v>
      </c>
    </row>
    <row r="29" spans="1:17" ht="15.75" thickBot="1" x14ac:dyDescent="0.3">
      <c r="A29" s="53" t="s">
        <v>22</v>
      </c>
      <c r="B29" s="1" t="s">
        <v>6197</v>
      </c>
      <c r="C29" s="1" t="s">
        <v>6487</v>
      </c>
      <c r="D29" s="238">
        <v>20</v>
      </c>
      <c r="E29" s="239">
        <v>4184</v>
      </c>
      <c r="F29" s="240">
        <v>80</v>
      </c>
      <c r="G29" s="54">
        <v>334720</v>
      </c>
      <c r="H29" s="244">
        <v>74</v>
      </c>
      <c r="I29" s="240">
        <v>1900</v>
      </c>
      <c r="J29" s="54">
        <v>140600</v>
      </c>
      <c r="K29" s="242"/>
      <c r="L29" s="50">
        <v>34962.808064516132</v>
      </c>
      <c r="M29" s="55">
        <v>37764.705574912892</v>
      </c>
      <c r="N29" s="51">
        <v>0</v>
      </c>
      <c r="O29" s="52">
        <v>72727.513639429031</v>
      </c>
      <c r="P29" s="273">
        <v>586536</v>
      </c>
      <c r="Q29" s="246">
        <v>380875</v>
      </c>
    </row>
    <row r="30" spans="1:17" ht="15.75" thickBot="1" x14ac:dyDescent="0.3">
      <c r="A30" s="53" t="s">
        <v>13</v>
      </c>
      <c r="B30" s="1" t="s">
        <v>6186</v>
      </c>
      <c r="C30" s="1" t="s">
        <v>6488</v>
      </c>
      <c r="D30" s="238">
        <v>18</v>
      </c>
      <c r="E30" s="239">
        <v>3337</v>
      </c>
      <c r="F30" s="240">
        <v>80</v>
      </c>
      <c r="G30" s="54">
        <v>266960</v>
      </c>
      <c r="H30" s="241">
        <v>137</v>
      </c>
      <c r="I30" s="240">
        <v>1900</v>
      </c>
      <c r="J30" s="54">
        <v>260300</v>
      </c>
      <c r="K30" s="242"/>
      <c r="L30" s="50">
        <v>34962.808064516132</v>
      </c>
      <c r="M30" s="55">
        <v>33988.235017421604</v>
      </c>
      <c r="N30" s="51">
        <v>0</v>
      </c>
      <c r="O30" s="52">
        <v>68951.043081937736</v>
      </c>
      <c r="P30" s="273">
        <v>630220</v>
      </c>
      <c r="Q30" s="246">
        <v>535538</v>
      </c>
    </row>
    <row r="31" spans="1:17" ht="15.75" thickBot="1" x14ac:dyDescent="0.3">
      <c r="A31" s="53" t="s">
        <v>19</v>
      </c>
      <c r="B31" s="1" t="s">
        <v>6181</v>
      </c>
      <c r="C31" s="1" t="s">
        <v>6489</v>
      </c>
      <c r="D31" s="238">
        <v>15</v>
      </c>
      <c r="E31" s="239">
        <v>1600</v>
      </c>
      <c r="F31" s="240">
        <v>80</v>
      </c>
      <c r="G31" s="56">
        <v>128000</v>
      </c>
      <c r="H31" s="241">
        <v>138</v>
      </c>
      <c r="I31" s="246">
        <v>1900</v>
      </c>
      <c r="J31" s="247">
        <v>262200</v>
      </c>
      <c r="K31" s="248"/>
      <c r="L31" s="50">
        <v>34962.808064516132</v>
      </c>
      <c r="M31" s="57">
        <v>28323.529181184673</v>
      </c>
      <c r="N31" s="51">
        <v>0</v>
      </c>
      <c r="O31" s="52">
        <v>63286.337245700808</v>
      </c>
      <c r="P31" s="273">
        <v>482134</v>
      </c>
      <c r="Q31" s="246">
        <v>368871</v>
      </c>
    </row>
    <row r="32" spans="1:17" ht="15.75" thickBot="1" x14ac:dyDescent="0.3">
      <c r="A32" s="53" t="s">
        <v>44</v>
      </c>
      <c r="B32" s="1" t="s">
        <v>6204</v>
      </c>
      <c r="C32" s="1" t="s">
        <v>6490</v>
      </c>
      <c r="D32" s="238">
        <v>6</v>
      </c>
      <c r="E32" s="239">
        <v>1512</v>
      </c>
      <c r="F32" s="240">
        <v>80</v>
      </c>
      <c r="G32" s="249">
        <v>120960</v>
      </c>
      <c r="H32" s="241">
        <v>60</v>
      </c>
      <c r="I32" s="246">
        <v>1900</v>
      </c>
      <c r="J32" s="247">
        <v>114000</v>
      </c>
      <c r="K32" s="248"/>
      <c r="L32" s="50">
        <v>34962.808064516132</v>
      </c>
      <c r="M32" s="57">
        <v>11329.411672473869</v>
      </c>
      <c r="N32" s="51">
        <v>0</v>
      </c>
      <c r="O32" s="52">
        <v>46292.219736990002</v>
      </c>
      <c r="P32" s="273">
        <v>293196</v>
      </c>
      <c r="Q32" s="246"/>
    </row>
    <row r="33" spans="1:19" ht="15.75" thickBot="1" x14ac:dyDescent="0.3">
      <c r="A33" s="250" t="s">
        <v>46</v>
      </c>
      <c r="B33" s="1" t="s">
        <v>6356</v>
      </c>
      <c r="C33" s="1" t="s">
        <v>6492</v>
      </c>
      <c r="D33" s="251">
        <v>5</v>
      </c>
      <c r="E33" s="252">
        <v>147</v>
      </c>
      <c r="F33" s="253">
        <v>80</v>
      </c>
      <c r="G33" s="254">
        <v>11760</v>
      </c>
      <c r="H33" s="255">
        <v>8</v>
      </c>
      <c r="I33" s="256">
        <v>1900</v>
      </c>
      <c r="J33" s="257">
        <v>15200</v>
      </c>
      <c r="K33" s="258"/>
      <c r="L33" s="259">
        <v>34962.808064516132</v>
      </c>
      <c r="M33" s="260">
        <v>9441.176393728223</v>
      </c>
      <c r="N33" s="261">
        <v>0</v>
      </c>
      <c r="O33" s="262">
        <v>44403.984458244355</v>
      </c>
      <c r="P33" s="273">
        <v>80276</v>
      </c>
      <c r="Q33" s="246"/>
    </row>
    <row r="34" spans="1:19" ht="15.75" thickBot="1" x14ac:dyDescent="0.3">
      <c r="A34" s="263" t="s">
        <v>6304</v>
      </c>
      <c r="D34" s="264">
        <v>574</v>
      </c>
      <c r="E34" s="264">
        <v>84151</v>
      </c>
      <c r="F34" s="265"/>
      <c r="G34" s="266">
        <v>6732080</v>
      </c>
      <c r="H34" s="266">
        <v>3656</v>
      </c>
      <c r="I34" s="267"/>
      <c r="J34" s="266">
        <v>6831200</v>
      </c>
      <c r="K34" s="268">
        <v>0</v>
      </c>
      <c r="L34" s="269">
        <v>1083847.0500000005</v>
      </c>
      <c r="M34" s="269">
        <v>1083847.0500000005</v>
      </c>
      <c r="N34" s="269">
        <v>0</v>
      </c>
      <c r="O34" s="269">
        <v>2167694.100000001</v>
      </c>
      <c r="P34" s="273">
        <v>16847663</v>
      </c>
      <c r="Q34" s="275">
        <v>13351077.307</v>
      </c>
    </row>
    <row r="45" spans="1:19" x14ac:dyDescent="0.25">
      <c r="A45" s="281" t="s">
        <v>6287</v>
      </c>
      <c r="B45" s="281" t="s">
        <v>6305</v>
      </c>
      <c r="C45" s="281"/>
      <c r="D45" s="281" t="s">
        <v>6288</v>
      </c>
      <c r="E45" s="281" t="s">
        <v>6289</v>
      </c>
      <c r="F45" s="281" t="s">
        <v>6290</v>
      </c>
      <c r="G45" s="281" t="s">
        <v>6291</v>
      </c>
      <c r="H45" s="281" t="s">
        <v>6292</v>
      </c>
      <c r="I45" s="281" t="s">
        <v>6293</v>
      </c>
      <c r="J45" s="281" t="s">
        <v>6294</v>
      </c>
      <c r="K45" s="281" t="s">
        <v>6295</v>
      </c>
      <c r="L45" s="281" t="s">
        <v>6296</v>
      </c>
      <c r="M45" s="281" t="s">
        <v>6297</v>
      </c>
      <c r="N45" s="281" t="s">
        <v>6298</v>
      </c>
      <c r="O45" s="281" t="s">
        <v>6299</v>
      </c>
      <c r="P45" s="281" t="s">
        <v>6300</v>
      </c>
      <c r="Q45" s="281" t="s">
        <v>6301</v>
      </c>
      <c r="R45" s="281" t="s">
        <v>6302</v>
      </c>
      <c r="S45" s="281" t="s">
        <v>6303</v>
      </c>
    </row>
    <row r="46" spans="1:19" x14ac:dyDescent="0.25">
      <c r="A46" s="1" t="s">
        <v>48</v>
      </c>
      <c r="B46" s="1" t="s">
        <v>6156</v>
      </c>
      <c r="C46" s="1" t="str">
        <f>VLOOKUP(B46,'Alumnos PACE'!A:C,3,0)</f>
        <v>CCU40</v>
      </c>
      <c r="D46" s="1">
        <v>9</v>
      </c>
      <c r="E46" s="1">
        <v>1197</v>
      </c>
      <c r="F46" s="1">
        <v>80</v>
      </c>
      <c r="G46" s="1">
        <v>95760</v>
      </c>
      <c r="H46" s="1">
        <v>35</v>
      </c>
      <c r="I46" s="1">
        <v>1900</v>
      </c>
      <c r="J46" s="1">
        <v>66500</v>
      </c>
      <c r="K46" s="1">
        <v>25152.73417344828</v>
      </c>
      <c r="L46" s="1">
        <v>14396.630744013159</v>
      </c>
      <c r="M46" s="1">
        <v>14995.75994644202</v>
      </c>
      <c r="N46" s="1">
        <v>0</v>
      </c>
      <c r="O46" s="1">
        <v>54545.12486390346</v>
      </c>
      <c r="P46" s="1">
        <v>216805.12486390345</v>
      </c>
      <c r="Q46" s="1">
        <v>204104</v>
      </c>
      <c r="R46" s="1">
        <v>12701.124863903446</v>
      </c>
      <c r="S46" s="1">
        <v>1.0622286915685311</v>
      </c>
    </row>
    <row r="47" spans="1:19" x14ac:dyDescent="0.25">
      <c r="A47" s="1" t="s">
        <v>47</v>
      </c>
      <c r="B47" s="1" t="s">
        <v>6188</v>
      </c>
      <c r="C47" s="1" t="str">
        <f>VLOOKUP(B47,'Alumnos PACE'!A:C,3,0)</f>
        <v>IDU39</v>
      </c>
      <c r="D47" s="1">
        <v>9</v>
      </c>
      <c r="E47" s="1">
        <v>1745</v>
      </c>
      <c r="F47" s="1">
        <v>80</v>
      </c>
      <c r="G47" s="1">
        <v>139600</v>
      </c>
      <c r="H47" s="1">
        <v>24</v>
      </c>
      <c r="I47" s="1">
        <v>1900</v>
      </c>
      <c r="J47" s="1">
        <v>45600</v>
      </c>
      <c r="K47" s="1">
        <v>25152.73417344828</v>
      </c>
      <c r="L47" s="1">
        <v>14396.630744013159</v>
      </c>
      <c r="M47" s="1">
        <v>14480.700163075606</v>
      </c>
      <c r="N47" s="1">
        <v>0</v>
      </c>
      <c r="O47" s="1">
        <v>54030.065080537046</v>
      </c>
      <c r="P47" s="1">
        <v>239230.06508053705</v>
      </c>
      <c r="Q47" s="1">
        <v>281560</v>
      </c>
      <c r="R47" s="1">
        <v>-42329.934919462947</v>
      </c>
      <c r="S47" s="1">
        <v>0.84965927362031912</v>
      </c>
    </row>
    <row r="48" spans="1:19" x14ac:dyDescent="0.25">
      <c r="A48" s="1" t="s">
        <v>9</v>
      </c>
      <c r="B48" s="1" t="s">
        <v>9</v>
      </c>
      <c r="C48" s="1" t="str">
        <f>VLOOKUP(B48,'Alumnos PACE'!A:C,3,0)</f>
        <v>PUC10</v>
      </c>
      <c r="D48" s="1">
        <v>6</v>
      </c>
      <c r="E48" s="1">
        <v>1322</v>
      </c>
      <c r="F48" s="1">
        <v>80</v>
      </c>
      <c r="G48" s="1">
        <v>105760</v>
      </c>
      <c r="H48" s="1">
        <v>97</v>
      </c>
      <c r="I48" s="1">
        <v>1900</v>
      </c>
      <c r="J48" s="1">
        <v>184300</v>
      </c>
      <c r="K48" s="1">
        <v>25152.73417344828</v>
      </c>
      <c r="L48" s="1">
        <v>9597.7538293421057</v>
      </c>
      <c r="M48" s="1">
        <v>8976.934728775148</v>
      </c>
      <c r="N48" s="1">
        <v>0</v>
      </c>
      <c r="O48" s="1">
        <v>43727.42273156553</v>
      </c>
      <c r="P48" s="1">
        <v>333787.42273156554</v>
      </c>
      <c r="Q48" s="1">
        <v>231336</v>
      </c>
      <c r="R48" s="1">
        <v>102451.42273156554</v>
      </c>
      <c r="S48" s="1">
        <v>1.4428684801827885</v>
      </c>
    </row>
    <row r="49" spans="1:19" x14ac:dyDescent="0.25">
      <c r="A49" s="1" t="s">
        <v>12</v>
      </c>
      <c r="B49" s="1" t="s">
        <v>6184</v>
      </c>
      <c r="C49" s="1" t="str">
        <f>VLOOKUP(B49,'Alumnos PACE'!A:C,3,0)</f>
        <v>UCV11</v>
      </c>
      <c r="D49" s="1">
        <v>14</v>
      </c>
      <c r="E49" s="1">
        <v>1409</v>
      </c>
      <c r="F49" s="1">
        <v>80</v>
      </c>
      <c r="G49" s="1">
        <v>112720</v>
      </c>
      <c r="H49" s="1">
        <v>50</v>
      </c>
      <c r="I49" s="1">
        <v>1900</v>
      </c>
      <c r="J49" s="1">
        <v>95000</v>
      </c>
      <c r="K49" s="1">
        <v>25152.73417344828</v>
      </c>
      <c r="L49" s="1">
        <v>22394.75893513158</v>
      </c>
      <c r="M49" s="1">
        <v>22050.997471863568</v>
      </c>
      <c r="N49" s="1">
        <v>0</v>
      </c>
      <c r="O49" s="1">
        <v>69598.490580443424</v>
      </c>
      <c r="P49" s="1">
        <v>277318.49058044341</v>
      </c>
      <c r="Q49" s="1">
        <v>209434</v>
      </c>
      <c r="R49" s="1">
        <v>67884.490580443409</v>
      </c>
      <c r="S49" s="1">
        <v>1.3241330948195775</v>
      </c>
    </row>
    <row r="50" spans="1:19" x14ac:dyDescent="0.25">
      <c r="A50" s="1" t="s">
        <v>6276</v>
      </c>
      <c r="B50" s="1" t="s">
        <v>6154</v>
      </c>
      <c r="C50" s="1" t="str">
        <f>VLOOKUP(B50,'Alumnos PACE'!A:C,3,0)</f>
        <v>ANT12</v>
      </c>
      <c r="D50" s="1">
        <v>9</v>
      </c>
      <c r="E50" s="1">
        <v>2374</v>
      </c>
      <c r="F50" s="1">
        <v>80</v>
      </c>
      <c r="G50" s="1">
        <v>189920</v>
      </c>
      <c r="H50" s="1">
        <v>80</v>
      </c>
      <c r="I50" s="1">
        <v>1900</v>
      </c>
      <c r="J50" s="1">
        <v>152000</v>
      </c>
      <c r="K50" s="1">
        <v>25152.73417344828</v>
      </c>
      <c r="L50" s="1">
        <v>14396.630744013159</v>
      </c>
      <c r="M50" s="1">
        <v>12211.90129772342</v>
      </c>
      <c r="N50" s="1">
        <v>72482.668000000005</v>
      </c>
      <c r="O50" s="1">
        <v>124243.93421518487</v>
      </c>
      <c r="P50" s="1">
        <v>466163.93421518488</v>
      </c>
      <c r="Q50" s="1">
        <v>405830</v>
      </c>
      <c r="R50" s="1">
        <v>60333.934215184883</v>
      </c>
      <c r="S50" s="1">
        <v>1.1486679994460363</v>
      </c>
    </row>
    <row r="51" spans="1:19" x14ac:dyDescent="0.25">
      <c r="A51" s="1" t="s">
        <v>16</v>
      </c>
      <c r="B51" s="1" t="s">
        <v>6162</v>
      </c>
      <c r="C51" s="1" t="str">
        <f>VLOOKUP(B51,'Alumnos PACE'!A:C,3,0)</f>
        <v>AUS13</v>
      </c>
      <c r="D51" s="1">
        <v>35</v>
      </c>
      <c r="E51" s="1">
        <v>4023</v>
      </c>
      <c r="F51" s="1">
        <v>80</v>
      </c>
      <c r="G51" s="1">
        <v>321840</v>
      </c>
      <c r="H51" s="1">
        <v>155</v>
      </c>
      <c r="I51" s="1">
        <v>1900</v>
      </c>
      <c r="J51" s="1">
        <v>294500</v>
      </c>
      <c r="K51" s="1">
        <v>25152.73417344828</v>
      </c>
      <c r="L51" s="1">
        <v>55986.897337828952</v>
      </c>
      <c r="M51" s="1">
        <v>59240.60774461148</v>
      </c>
      <c r="N51" s="1">
        <v>0</v>
      </c>
      <c r="O51" s="1">
        <v>140380.23925588871</v>
      </c>
      <c r="P51" s="1">
        <v>756720.23925588874</v>
      </c>
      <c r="Q51" s="1">
        <v>537712</v>
      </c>
      <c r="R51" s="1">
        <v>219008.23925588874</v>
      </c>
      <c r="S51" s="1">
        <v>1.4072965439787259</v>
      </c>
    </row>
    <row r="52" spans="1:19" x14ac:dyDescent="0.25">
      <c r="A52" s="1" t="s">
        <v>42</v>
      </c>
      <c r="B52" s="1" t="s">
        <v>42</v>
      </c>
      <c r="C52" s="1" t="str">
        <f>VLOOKUP(B52,'Alumnos PACE'!A:C,3,0)</f>
        <v>UAH14</v>
      </c>
      <c r="D52" s="1">
        <v>16</v>
      </c>
      <c r="E52" s="1">
        <v>3512</v>
      </c>
      <c r="F52" s="1">
        <v>80</v>
      </c>
      <c r="G52" s="1">
        <v>280960</v>
      </c>
      <c r="H52" s="1">
        <v>45</v>
      </c>
      <c r="I52" s="1">
        <v>1900</v>
      </c>
      <c r="J52" s="1">
        <v>85500</v>
      </c>
      <c r="K52" s="1">
        <v>25152.73417344828</v>
      </c>
      <c r="L52" s="1">
        <v>25594.010211578949</v>
      </c>
      <c r="M52" s="1">
        <v>23748.969219962964</v>
      </c>
      <c r="N52" s="1">
        <v>0</v>
      </c>
      <c r="O52" s="1">
        <v>74495.713604990189</v>
      </c>
      <c r="P52" s="1">
        <v>440955.71360499016</v>
      </c>
      <c r="Q52" s="1">
        <v>378286</v>
      </c>
      <c r="R52" s="1">
        <v>62669.71360499016</v>
      </c>
      <c r="S52" s="1">
        <v>1.1656675467899689</v>
      </c>
    </row>
    <row r="53" spans="1:19" x14ac:dyDescent="0.25">
      <c r="A53" s="1" t="s">
        <v>31</v>
      </c>
      <c r="B53" s="1" t="s">
        <v>31</v>
      </c>
      <c r="C53" s="1" t="str">
        <f>VLOOKUP(B53,'Alumnos PACE'!A:C,3,0)</f>
        <v>UBB16</v>
      </c>
      <c r="D53" s="1">
        <v>20</v>
      </c>
      <c r="E53" s="1">
        <v>2869</v>
      </c>
      <c r="F53" s="1">
        <v>80</v>
      </c>
      <c r="G53" s="1">
        <v>229520</v>
      </c>
      <c r="H53" s="1">
        <v>145</v>
      </c>
      <c r="I53" s="1">
        <v>1900</v>
      </c>
      <c r="J53" s="1">
        <v>275500</v>
      </c>
      <c r="K53" s="1">
        <v>25152.73417344828</v>
      </c>
      <c r="L53" s="1">
        <v>31992.512764473686</v>
      </c>
      <c r="M53" s="1">
        <v>34720.557826458396</v>
      </c>
      <c r="N53" s="1">
        <v>0</v>
      </c>
      <c r="O53" s="1">
        <v>91865.804764380358</v>
      </c>
      <c r="P53" s="1">
        <v>596885.80476438033</v>
      </c>
      <c r="Q53" s="1">
        <v>430116</v>
      </c>
      <c r="R53" s="1">
        <v>166769.80476438033</v>
      </c>
      <c r="S53" s="1">
        <v>1.3877321577536765</v>
      </c>
    </row>
    <row r="54" spans="1:19" x14ac:dyDescent="0.25">
      <c r="A54" s="1" t="s">
        <v>8</v>
      </c>
      <c r="B54" s="1" t="s">
        <v>8</v>
      </c>
      <c r="C54" s="1" t="str">
        <f>VLOOKUP(B54,'Alumnos PACE'!A:C,3,0)</f>
        <v>UCH17</v>
      </c>
      <c r="D54" s="1">
        <v>5</v>
      </c>
      <c r="E54" s="1">
        <v>610</v>
      </c>
      <c r="F54" s="1">
        <v>80</v>
      </c>
      <c r="G54" s="1">
        <v>48800</v>
      </c>
      <c r="H54" s="1">
        <v>116</v>
      </c>
      <c r="I54" s="1">
        <v>1900</v>
      </c>
      <c r="J54" s="1">
        <v>220400</v>
      </c>
      <c r="K54" s="1">
        <v>25152.73417344828</v>
      </c>
      <c r="L54" s="1">
        <v>7998.1281911184215</v>
      </c>
      <c r="M54" s="1">
        <v>8295.9977984818124</v>
      </c>
      <c r="N54" s="1">
        <v>0</v>
      </c>
      <c r="O54" s="1">
        <v>41446.860163048514</v>
      </c>
      <c r="P54" s="1">
        <v>310646.86016304849</v>
      </c>
      <c r="Q54" s="1">
        <v>116432</v>
      </c>
      <c r="R54" s="1">
        <v>194214.86016304849</v>
      </c>
      <c r="S54" s="1">
        <v>2.6680539728171677</v>
      </c>
    </row>
    <row r="55" spans="1:19" x14ac:dyDescent="0.25">
      <c r="A55" s="1" t="s">
        <v>38</v>
      </c>
      <c r="B55" s="1" t="s">
        <v>38</v>
      </c>
      <c r="C55" s="1" t="str">
        <f>VLOOKUP(B55,'Alumnos PACE'!A:C,3,0)</f>
        <v>UCM18</v>
      </c>
      <c r="D55" s="1">
        <v>21</v>
      </c>
      <c r="E55" s="1">
        <v>2900</v>
      </c>
      <c r="F55" s="1">
        <v>80</v>
      </c>
      <c r="G55" s="1">
        <v>232000</v>
      </c>
      <c r="H55" s="1">
        <v>97</v>
      </c>
      <c r="I55" s="1">
        <v>1900</v>
      </c>
      <c r="J55" s="1">
        <v>184300</v>
      </c>
      <c r="K55" s="1">
        <v>25152.73417344828</v>
      </c>
      <c r="L55" s="1">
        <v>33592.138402697368</v>
      </c>
      <c r="M55" s="1">
        <v>35772.780826253198</v>
      </c>
      <c r="N55" s="1">
        <v>0</v>
      </c>
      <c r="O55" s="1">
        <v>94517.653402398835</v>
      </c>
      <c r="P55" s="1">
        <v>510817.65340239881</v>
      </c>
      <c r="Q55" s="1">
        <v>364050</v>
      </c>
      <c r="R55" s="1">
        <v>146767.65340239881</v>
      </c>
      <c r="S55" s="1">
        <v>1.4031524609322863</v>
      </c>
    </row>
    <row r="56" spans="1:19" x14ac:dyDescent="0.25">
      <c r="A56" s="1" t="s">
        <v>18</v>
      </c>
      <c r="B56" s="1" t="s">
        <v>18</v>
      </c>
      <c r="C56" s="1" t="str">
        <f>VLOOKUP(B56,'Alumnos PACE'!A:C,3,0)</f>
        <v>UCN19</v>
      </c>
      <c r="D56" s="1">
        <v>12</v>
      </c>
      <c r="E56" s="1">
        <v>2294</v>
      </c>
      <c r="F56" s="1">
        <v>80</v>
      </c>
      <c r="G56" s="1">
        <v>183520</v>
      </c>
      <c r="H56" s="1">
        <v>113</v>
      </c>
      <c r="I56" s="1">
        <v>1900</v>
      </c>
      <c r="J56" s="1">
        <v>214700</v>
      </c>
      <c r="K56" s="1">
        <v>25152.73417344828</v>
      </c>
      <c r="L56" s="1">
        <v>19195.507658684211</v>
      </c>
      <c r="M56" s="1">
        <v>18373.433251280356</v>
      </c>
      <c r="N56" s="1">
        <v>22945.95</v>
      </c>
      <c r="O56" s="1">
        <v>85667.625083412844</v>
      </c>
      <c r="P56" s="1">
        <v>483887.62508341286</v>
      </c>
      <c r="Q56" s="1">
        <v>423673</v>
      </c>
      <c r="R56" s="1">
        <v>60214.625083412859</v>
      </c>
      <c r="S56" s="1">
        <v>1.1421252359329315</v>
      </c>
    </row>
    <row r="57" spans="1:19" x14ac:dyDescent="0.25">
      <c r="A57" s="1" t="s">
        <v>39</v>
      </c>
      <c r="B57" s="1" t="s">
        <v>6170</v>
      </c>
      <c r="C57" s="1" t="str">
        <f>VLOOKUP(B57,'Alumnos PACE'!A:C,3,0)</f>
        <v>USC20</v>
      </c>
      <c r="D57" s="1">
        <v>22</v>
      </c>
      <c r="E57" s="1">
        <v>3689</v>
      </c>
      <c r="F57" s="1">
        <v>80</v>
      </c>
      <c r="G57" s="1">
        <v>295120</v>
      </c>
      <c r="H57" s="1">
        <v>112</v>
      </c>
      <c r="I57" s="1">
        <v>1900</v>
      </c>
      <c r="J57" s="1">
        <v>212800</v>
      </c>
      <c r="K57" s="1">
        <v>25152.73417344828</v>
      </c>
      <c r="L57" s="1">
        <v>35191.764040921058</v>
      </c>
      <c r="M57" s="1">
        <v>37706.096058009331</v>
      </c>
      <c r="N57" s="1">
        <v>0</v>
      </c>
      <c r="O57" s="1">
        <v>98050.594272378657</v>
      </c>
      <c r="P57" s="1">
        <v>605970.5942723786</v>
      </c>
      <c r="Q57" s="1">
        <v>465010</v>
      </c>
      <c r="R57" s="1">
        <v>140960.5942723786</v>
      </c>
      <c r="S57" s="1">
        <v>1.3031345439289017</v>
      </c>
    </row>
    <row r="58" spans="1:19" x14ac:dyDescent="0.25">
      <c r="A58" s="1" t="s">
        <v>43</v>
      </c>
      <c r="B58" s="1" t="s">
        <v>6199</v>
      </c>
      <c r="C58" s="1" t="str">
        <f>VLOOKUP(B58,'Alumnos PACE'!A:C,3,0)</f>
        <v>UCS21</v>
      </c>
      <c r="D58" s="1">
        <v>21</v>
      </c>
      <c r="E58" s="1">
        <v>2901</v>
      </c>
      <c r="F58" s="1">
        <v>80</v>
      </c>
      <c r="G58" s="1">
        <v>232080</v>
      </c>
      <c r="H58" s="1">
        <v>87</v>
      </c>
      <c r="I58" s="1">
        <v>1900</v>
      </c>
      <c r="J58" s="1">
        <v>165300</v>
      </c>
      <c r="K58" s="1">
        <v>25152.73417344828</v>
      </c>
      <c r="L58" s="1">
        <v>33592.138402697368</v>
      </c>
      <c r="M58" s="1">
        <v>35594.673611583712</v>
      </c>
      <c r="N58" s="1">
        <v>0</v>
      </c>
      <c r="O58" s="1">
        <v>94339.546187729356</v>
      </c>
      <c r="P58" s="1">
        <v>491719.54618772934</v>
      </c>
      <c r="Q58" s="1">
        <v>362224</v>
      </c>
      <c r="R58" s="1">
        <v>129495.54618772934</v>
      </c>
      <c r="S58" s="1">
        <v>1.357501287015022</v>
      </c>
    </row>
    <row r="59" spans="1:19" x14ac:dyDescent="0.25">
      <c r="A59" s="1" t="s">
        <v>40</v>
      </c>
      <c r="B59" s="1" t="s">
        <v>40</v>
      </c>
      <c r="C59" s="1" t="str">
        <f>VLOOKUP(B59,'Alumnos PACE'!A:C,3,0)</f>
        <v>UCT22</v>
      </c>
      <c r="D59" s="1">
        <v>35</v>
      </c>
      <c r="E59" s="1">
        <v>6779</v>
      </c>
      <c r="F59" s="1">
        <v>80</v>
      </c>
      <c r="G59" s="1">
        <v>542320</v>
      </c>
      <c r="H59" s="1">
        <v>244</v>
      </c>
      <c r="I59" s="1">
        <v>1900</v>
      </c>
      <c r="J59" s="1">
        <v>463600</v>
      </c>
      <c r="K59" s="1">
        <v>25152.73417344828</v>
      </c>
      <c r="L59" s="1">
        <v>55986.897337828952</v>
      </c>
      <c r="M59" s="1">
        <v>61022.026398156522</v>
      </c>
      <c r="N59" s="1">
        <v>81559.267000000007</v>
      </c>
      <c r="O59" s="1">
        <v>223720.92490943376</v>
      </c>
      <c r="P59" s="1">
        <v>1229640.9249094338</v>
      </c>
      <c r="Q59" s="1">
        <v>1251208</v>
      </c>
      <c r="R59" s="1">
        <v>-21567.075090566184</v>
      </c>
      <c r="S59" s="1">
        <v>0.98276299776650555</v>
      </c>
    </row>
    <row r="60" spans="1:19" x14ac:dyDescent="0.25">
      <c r="A60" s="1" t="s">
        <v>30</v>
      </c>
      <c r="B60" s="1" t="s">
        <v>6158</v>
      </c>
      <c r="C60" s="1" t="str">
        <f>VLOOKUP(B60,'Alumnos PACE'!A:C,3,0)</f>
        <v>ATA23</v>
      </c>
      <c r="D60" s="1">
        <v>11</v>
      </c>
      <c r="E60" s="1">
        <v>2211</v>
      </c>
      <c r="F60" s="1">
        <v>80</v>
      </c>
      <c r="G60" s="1">
        <v>176880</v>
      </c>
      <c r="H60" s="1">
        <v>47</v>
      </c>
      <c r="I60" s="1">
        <v>1900</v>
      </c>
      <c r="J60" s="1">
        <v>89300</v>
      </c>
      <c r="K60" s="1">
        <v>25152.73417344828</v>
      </c>
      <c r="L60" s="1">
        <v>17595.882020460529</v>
      </c>
      <c r="M60" s="1">
        <v>18179.216516854693</v>
      </c>
      <c r="N60" s="1">
        <v>0</v>
      </c>
      <c r="O60" s="1">
        <v>60927.832710763498</v>
      </c>
      <c r="P60" s="1">
        <v>327107.8327107635</v>
      </c>
      <c r="Q60" s="1">
        <v>281778</v>
      </c>
      <c r="R60" s="1">
        <v>45329.832710763498</v>
      </c>
      <c r="S60" s="1">
        <v>1.1608707305423542</v>
      </c>
    </row>
    <row r="61" spans="1:19" x14ac:dyDescent="0.25">
      <c r="A61" s="1" t="s">
        <v>11</v>
      </c>
      <c r="B61" s="1" t="s">
        <v>6168</v>
      </c>
      <c r="C61" s="1" t="str">
        <f>VLOOKUP(B61,'Alumnos PACE'!A:C,3,0)</f>
        <v>UCO24</v>
      </c>
      <c r="D61" s="1">
        <v>20</v>
      </c>
      <c r="E61" s="1">
        <v>3742</v>
      </c>
      <c r="F61" s="1">
        <v>80</v>
      </c>
      <c r="G61" s="1">
        <v>299360</v>
      </c>
      <c r="H61" s="1">
        <v>176</v>
      </c>
      <c r="I61" s="1">
        <v>1900</v>
      </c>
      <c r="J61" s="1">
        <v>334400</v>
      </c>
      <c r="K61" s="1">
        <v>25152.73417344828</v>
      </c>
      <c r="L61" s="1">
        <v>31992.512764473686</v>
      </c>
      <c r="M61" s="1">
        <v>33737.929976071915</v>
      </c>
      <c r="N61" s="1">
        <v>0</v>
      </c>
      <c r="O61" s="1">
        <v>90883.176913993884</v>
      </c>
      <c r="P61" s="1">
        <v>724643.1769139939</v>
      </c>
      <c r="Q61" s="1">
        <v>503116</v>
      </c>
      <c r="R61" s="1">
        <v>221527.1769139939</v>
      </c>
      <c r="S61" s="1">
        <v>1.440310339790414</v>
      </c>
    </row>
    <row r="62" spans="1:19" x14ac:dyDescent="0.25">
      <c r="A62" s="1" t="s">
        <v>33</v>
      </c>
      <c r="B62" s="1" t="s">
        <v>6172</v>
      </c>
      <c r="C62" s="1" t="str">
        <f>VLOOKUP(B62,'Alumnos PACE'!A:C,3,0)</f>
        <v>FRO25</v>
      </c>
      <c r="D62" s="1">
        <v>13</v>
      </c>
      <c r="E62" s="1">
        <v>1422</v>
      </c>
      <c r="F62" s="1">
        <v>80</v>
      </c>
      <c r="G62" s="1">
        <v>113760</v>
      </c>
      <c r="H62" s="1">
        <v>136</v>
      </c>
      <c r="I62" s="1">
        <v>1900</v>
      </c>
      <c r="J62" s="1">
        <v>258400</v>
      </c>
      <c r="K62" s="1">
        <v>25152.73417344828</v>
      </c>
      <c r="L62" s="1">
        <v>20795.133296907894</v>
      </c>
      <c r="M62" s="1">
        <v>23337.409922755764</v>
      </c>
      <c r="N62" s="1">
        <v>0</v>
      </c>
      <c r="O62" s="1">
        <v>69285.27739311193</v>
      </c>
      <c r="P62" s="1">
        <v>441445.27739311196</v>
      </c>
      <c r="Q62" s="1">
        <v>224328</v>
      </c>
      <c r="R62" s="1">
        <v>217117.27739311196</v>
      </c>
      <c r="S62" s="1">
        <v>1.9678563415762276</v>
      </c>
    </row>
    <row r="63" spans="1:19" x14ac:dyDescent="0.25">
      <c r="A63" s="1" t="s">
        <v>6</v>
      </c>
      <c r="B63" s="1" t="s">
        <v>6175</v>
      </c>
      <c r="C63" s="1" t="str">
        <f>VLOOKUP(B63,'Alumnos PACE'!A:C,3,0)</f>
        <v>ULA26</v>
      </c>
      <c r="D63" s="1">
        <v>35</v>
      </c>
      <c r="E63" s="1">
        <v>4254</v>
      </c>
      <c r="F63" s="1">
        <v>80</v>
      </c>
      <c r="G63" s="1">
        <v>340320</v>
      </c>
      <c r="H63" s="1">
        <v>86</v>
      </c>
      <c r="I63" s="1">
        <v>1900</v>
      </c>
      <c r="J63" s="1">
        <v>163400</v>
      </c>
      <c r="K63" s="1">
        <v>25152.73417344828</v>
      </c>
      <c r="L63" s="1">
        <v>55986.897337828952</v>
      </c>
      <c r="M63" s="1">
        <v>57994.719883405902</v>
      </c>
      <c r="N63" s="1">
        <v>0</v>
      </c>
      <c r="O63" s="1">
        <v>139134.35139468312</v>
      </c>
      <c r="P63" s="1">
        <v>642854.35139468312</v>
      </c>
      <c r="Q63" s="1">
        <v>532168</v>
      </c>
      <c r="R63" s="1">
        <v>110686.35139468312</v>
      </c>
      <c r="S63" s="1">
        <v>1.2079913700084994</v>
      </c>
    </row>
    <row r="64" spans="1:19" x14ac:dyDescent="0.25">
      <c r="A64" s="1" t="s">
        <v>27</v>
      </c>
      <c r="B64" s="1" t="s">
        <v>27</v>
      </c>
      <c r="C64" s="1" t="str">
        <f>VLOOKUP(B64,'Alumnos PACE'!A:C,3,0)</f>
        <v>ULS27</v>
      </c>
      <c r="D64" s="1">
        <v>9</v>
      </c>
      <c r="E64" s="1">
        <v>1270</v>
      </c>
      <c r="F64" s="1">
        <v>80</v>
      </c>
      <c r="G64" s="1">
        <v>101600</v>
      </c>
      <c r="H64" s="1">
        <v>83</v>
      </c>
      <c r="I64" s="1">
        <v>1900</v>
      </c>
      <c r="J64" s="1">
        <v>157700</v>
      </c>
      <c r="K64" s="1">
        <v>25152.73417344828</v>
      </c>
      <c r="L64" s="1">
        <v>14396.630744013159</v>
      </c>
      <c r="M64" s="1">
        <v>15419.457322226597</v>
      </c>
      <c r="N64" s="1">
        <v>0</v>
      </c>
      <c r="O64" s="1">
        <v>54968.822239688037</v>
      </c>
      <c r="P64" s="1">
        <v>314268.82223968802</v>
      </c>
      <c r="Q64" s="1">
        <v>206368</v>
      </c>
      <c r="R64" s="1">
        <v>107900.82223968802</v>
      </c>
      <c r="S64" s="1">
        <v>1.5228563645511319</v>
      </c>
    </row>
    <row r="65" spans="1:19" x14ac:dyDescent="0.25">
      <c r="A65" s="1" t="s">
        <v>35</v>
      </c>
      <c r="B65" s="1" t="s">
        <v>6177</v>
      </c>
      <c r="C65" s="1" t="str">
        <f>VLOOKUP(B65,'Alumnos PACE'!A:C,3,0)</f>
        <v>MAG28</v>
      </c>
      <c r="D65" s="1">
        <v>5</v>
      </c>
      <c r="E65" s="1">
        <v>674</v>
      </c>
      <c r="F65" s="1">
        <v>80</v>
      </c>
      <c r="G65" s="1">
        <v>53920</v>
      </c>
      <c r="H65" s="1">
        <v>19</v>
      </c>
      <c r="I65" s="1">
        <v>1900</v>
      </c>
      <c r="J65" s="1">
        <v>36100</v>
      </c>
      <c r="K65" s="1">
        <v>25152.73417344828</v>
      </c>
      <c r="L65" s="1">
        <v>7998.1281911184215</v>
      </c>
      <c r="M65" s="1">
        <v>6901.6771966930055</v>
      </c>
      <c r="N65" s="1">
        <v>0</v>
      </c>
      <c r="O65" s="1">
        <v>40052.539561259706</v>
      </c>
      <c r="P65" s="1">
        <v>130072.53956125971</v>
      </c>
      <c r="Q65" s="1">
        <v>127746</v>
      </c>
      <c r="R65" s="1">
        <v>2326.5395612597058</v>
      </c>
      <c r="S65" s="1">
        <v>1.0182122302166776</v>
      </c>
    </row>
    <row r="66" spans="1:19" x14ac:dyDescent="0.25">
      <c r="A66" s="1" t="s">
        <v>20</v>
      </c>
      <c r="B66" s="1" t="s">
        <v>6195</v>
      </c>
      <c r="C66" s="1" t="str">
        <f>VLOOKUP(B66,'Alumnos PACE'!A:C,3,0)</f>
        <v>UMC29</v>
      </c>
      <c r="D66" s="1">
        <v>19</v>
      </c>
      <c r="E66" s="1">
        <v>5318</v>
      </c>
      <c r="F66" s="1">
        <v>80</v>
      </c>
      <c r="G66" s="1">
        <v>425440</v>
      </c>
      <c r="H66" s="1">
        <v>22</v>
      </c>
      <c r="I66" s="1">
        <v>1900</v>
      </c>
      <c r="J66" s="1">
        <v>41800</v>
      </c>
      <c r="K66" s="1">
        <v>25152.73417344828</v>
      </c>
      <c r="L66" s="1">
        <v>30392.887126250003</v>
      </c>
      <c r="M66" s="1">
        <v>29441.673454514443</v>
      </c>
      <c r="N66" s="1">
        <v>0</v>
      </c>
      <c r="O66" s="1">
        <v>84987.294754212722</v>
      </c>
      <c r="P66" s="1">
        <v>552227.29475421272</v>
      </c>
      <c r="Q66" s="1">
        <v>527130</v>
      </c>
      <c r="R66" s="1">
        <v>25097.294754212722</v>
      </c>
      <c r="S66" s="1">
        <v>1.0476112054980986</v>
      </c>
    </row>
    <row r="67" spans="1:19" x14ac:dyDescent="0.25">
      <c r="A67" s="1" t="s">
        <v>25</v>
      </c>
      <c r="B67" s="1" t="s">
        <v>6149</v>
      </c>
      <c r="C67" s="1" t="str">
        <f>VLOOKUP(B67,'Alumnos PACE'!A:C,3,0)</f>
        <v>UAP30</v>
      </c>
      <c r="D67" s="1">
        <v>7</v>
      </c>
      <c r="E67" s="1">
        <v>571</v>
      </c>
      <c r="F67" s="1">
        <v>80</v>
      </c>
      <c r="G67" s="1">
        <v>45680</v>
      </c>
      <c r="H67" s="1">
        <v>31</v>
      </c>
      <c r="I67" s="1">
        <v>1900</v>
      </c>
      <c r="J67" s="1">
        <v>58900</v>
      </c>
      <c r="K67" s="1">
        <v>25152.73417344828</v>
      </c>
      <c r="L67" s="1">
        <v>11197.37946756579</v>
      </c>
      <c r="M67" s="1">
        <v>11170.400023363545</v>
      </c>
      <c r="N67" s="1">
        <v>0</v>
      </c>
      <c r="O67" s="1">
        <v>47520.513664377613</v>
      </c>
      <c r="P67" s="1">
        <v>152100.51366437762</v>
      </c>
      <c r="Q67" s="1">
        <v>118110</v>
      </c>
      <c r="R67" s="1">
        <v>33990.51366437762</v>
      </c>
      <c r="S67" s="1">
        <v>1.2877869245989131</v>
      </c>
    </row>
    <row r="68" spans="1:19" x14ac:dyDescent="0.25">
      <c r="A68" s="1" t="s">
        <v>28</v>
      </c>
      <c r="B68" s="1" t="s">
        <v>6179</v>
      </c>
      <c r="C68" s="1" t="str">
        <f>VLOOKUP(B68,'Alumnos PACE'!A:C,3,0)</f>
        <v>UPA32</v>
      </c>
      <c r="D68" s="1">
        <v>16</v>
      </c>
      <c r="E68" s="1">
        <v>1858</v>
      </c>
      <c r="F68" s="1">
        <v>80</v>
      </c>
      <c r="G68" s="1">
        <v>148640</v>
      </c>
      <c r="H68" s="1">
        <v>53</v>
      </c>
      <c r="I68" s="1">
        <v>1900</v>
      </c>
      <c r="J68" s="1">
        <v>100700</v>
      </c>
      <c r="K68" s="1">
        <v>25152.73417344828</v>
      </c>
      <c r="L68" s="1">
        <v>25594.010211578949</v>
      </c>
      <c r="M68" s="1">
        <v>26229.847009680521</v>
      </c>
      <c r="N68" s="1">
        <v>0</v>
      </c>
      <c r="O68" s="1">
        <v>76976.59139470775</v>
      </c>
      <c r="P68" s="1">
        <v>326316.59139470774</v>
      </c>
      <c r="Q68" s="1">
        <v>278932</v>
      </c>
      <c r="R68" s="1">
        <v>47384.591394707735</v>
      </c>
      <c r="S68" s="1">
        <v>1.1698786492575528</v>
      </c>
    </row>
    <row r="69" spans="1:19" x14ac:dyDescent="0.25">
      <c r="A69" s="1" t="s">
        <v>15</v>
      </c>
      <c r="B69" s="1" t="s">
        <v>6190</v>
      </c>
      <c r="C69" s="1" t="str">
        <f>VLOOKUP(B69,'Alumnos PACE'!A:C,3,0)</f>
        <v>USA33</v>
      </c>
      <c r="D69" s="1">
        <v>23</v>
      </c>
      <c r="E69" s="1">
        <v>5917</v>
      </c>
      <c r="F69" s="1">
        <v>80</v>
      </c>
      <c r="G69" s="1">
        <v>473360</v>
      </c>
      <c r="H69" s="1">
        <v>181</v>
      </c>
      <c r="I69" s="1">
        <v>1900</v>
      </c>
      <c r="J69" s="1">
        <v>343900</v>
      </c>
      <c r="K69" s="1">
        <v>25152.73417344828</v>
      </c>
      <c r="L69" s="1">
        <v>36791.389679144741</v>
      </c>
      <c r="M69" s="1">
        <v>36209.014148712107</v>
      </c>
      <c r="N69" s="1">
        <v>33474.394</v>
      </c>
      <c r="O69" s="1">
        <v>131627.53200130514</v>
      </c>
      <c r="P69" s="1">
        <v>948887.53200130514</v>
      </c>
      <c r="Q69" s="1">
        <v>863603</v>
      </c>
      <c r="R69" s="1">
        <v>85284.532001305139</v>
      </c>
      <c r="S69" s="1">
        <v>1.0987543257738859</v>
      </c>
    </row>
    <row r="70" spans="1:19" x14ac:dyDescent="0.25">
      <c r="A70" s="1" t="s">
        <v>24</v>
      </c>
      <c r="B70" s="1" t="s">
        <v>24</v>
      </c>
      <c r="C70" s="1" t="str">
        <f>VLOOKUP(B70,'Alumnos PACE'!A:C,3,0)</f>
        <v>UTA34</v>
      </c>
      <c r="D70" s="1">
        <v>7</v>
      </c>
      <c r="E70" s="1">
        <v>1933</v>
      </c>
      <c r="F70" s="1">
        <v>80</v>
      </c>
      <c r="G70" s="1">
        <v>154640</v>
      </c>
      <c r="H70" s="1">
        <v>35</v>
      </c>
      <c r="I70" s="1">
        <v>1900</v>
      </c>
      <c r="J70" s="1">
        <v>66500</v>
      </c>
      <c r="K70" s="1">
        <v>25152.73417344828</v>
      </c>
      <c r="L70" s="1">
        <v>11197.37946756579</v>
      </c>
      <c r="M70" s="1">
        <v>11770.424753610791</v>
      </c>
      <c r="N70" s="1">
        <v>0</v>
      </c>
      <c r="O70" s="1">
        <v>48120.538394624862</v>
      </c>
      <c r="P70" s="1">
        <v>269260.53839462483</v>
      </c>
      <c r="Q70" s="1">
        <v>231042</v>
      </c>
      <c r="R70" s="1">
        <v>38218.538394624833</v>
      </c>
      <c r="S70" s="1">
        <v>1.1654181421327068</v>
      </c>
    </row>
    <row r="71" spans="1:19" x14ac:dyDescent="0.25">
      <c r="A71" s="1" t="s">
        <v>37</v>
      </c>
      <c r="B71" s="1" t="s">
        <v>6202</v>
      </c>
      <c r="C71" s="1" t="str">
        <f>VLOOKUP(B71,'Alumnos PACE'!A:C,3,0)</f>
        <v>TAL35</v>
      </c>
      <c r="D71" s="1">
        <v>14</v>
      </c>
      <c r="E71" s="1">
        <v>1897</v>
      </c>
      <c r="F71" s="1">
        <v>80</v>
      </c>
      <c r="G71" s="1">
        <v>151760</v>
      </c>
      <c r="H71" s="1">
        <v>89</v>
      </c>
      <c r="I71" s="1">
        <v>1900</v>
      </c>
      <c r="J71" s="1">
        <v>169100</v>
      </c>
      <c r="K71" s="1">
        <v>25152.73417344828</v>
      </c>
      <c r="L71" s="1">
        <v>22394.75893513158</v>
      </c>
      <c r="M71" s="1">
        <v>24247.573483743454</v>
      </c>
      <c r="N71" s="1">
        <v>0</v>
      </c>
      <c r="O71" s="1">
        <v>71795.066592323317</v>
      </c>
      <c r="P71" s="1">
        <v>392655.0665923233</v>
      </c>
      <c r="Q71" s="1">
        <v>285284</v>
      </c>
      <c r="R71" s="1">
        <v>107371.0665923233</v>
      </c>
      <c r="S71" s="1">
        <v>1.3763655395757326</v>
      </c>
    </row>
    <row r="72" spans="1:19" x14ac:dyDescent="0.25">
      <c r="A72" s="1" t="s">
        <v>22</v>
      </c>
      <c r="B72" s="1" t="s">
        <v>6197</v>
      </c>
      <c r="C72" s="1" t="str">
        <f>VLOOKUP(B72,'Alumnos PACE'!A:C,3,0)</f>
        <v>UTM36</v>
      </c>
      <c r="D72" s="1">
        <v>12</v>
      </c>
      <c r="E72" s="1">
        <v>2678</v>
      </c>
      <c r="F72" s="1">
        <v>80</v>
      </c>
      <c r="G72" s="1">
        <v>214240</v>
      </c>
      <c r="H72" s="1">
        <v>54</v>
      </c>
      <c r="I72" s="1">
        <v>1900</v>
      </c>
      <c r="J72" s="1">
        <v>102600</v>
      </c>
      <c r="K72" s="1">
        <v>25152.73417344828</v>
      </c>
      <c r="L72" s="1">
        <v>19195.507658684211</v>
      </c>
      <c r="M72" s="1">
        <v>19687.454921303117</v>
      </c>
      <c r="N72" s="1">
        <v>0</v>
      </c>
      <c r="O72" s="1">
        <v>64035.696753435608</v>
      </c>
      <c r="P72" s="1">
        <v>380875.69675343559</v>
      </c>
      <c r="Q72" s="1">
        <v>307110</v>
      </c>
      <c r="R72" s="1">
        <v>73765.696753435594</v>
      </c>
      <c r="S72" s="1">
        <v>1.2401930798522862</v>
      </c>
    </row>
    <row r="73" spans="1:19" x14ac:dyDescent="0.25">
      <c r="A73" s="1" t="s">
        <v>13</v>
      </c>
      <c r="B73" s="1" t="s">
        <v>6186</v>
      </c>
      <c r="C73" s="1" t="str">
        <f>VLOOKUP(B73,'Alumnos PACE'!A:C,3,0)</f>
        <v>FSM37</v>
      </c>
      <c r="D73" s="1">
        <v>18</v>
      </c>
      <c r="E73" s="1">
        <v>3323</v>
      </c>
      <c r="F73" s="1">
        <v>80</v>
      </c>
      <c r="G73" s="1">
        <v>265840</v>
      </c>
      <c r="H73" s="1">
        <v>93</v>
      </c>
      <c r="I73" s="1">
        <v>1900</v>
      </c>
      <c r="J73" s="1">
        <v>176700</v>
      </c>
      <c r="K73" s="1">
        <v>25152.73417344828</v>
      </c>
      <c r="L73" s="1">
        <v>28793.261488026317</v>
      </c>
      <c r="M73" s="1">
        <v>29271.74642832965</v>
      </c>
      <c r="N73" s="1">
        <v>19990.93</v>
      </c>
      <c r="O73" s="1">
        <v>103208.67208980425</v>
      </c>
      <c r="P73" s="1">
        <v>545748.6720898042</v>
      </c>
      <c r="Q73" s="1">
        <v>441209</v>
      </c>
      <c r="R73" s="1">
        <v>104539.6720898042</v>
      </c>
      <c r="S73" s="1">
        <v>1.236939119759126</v>
      </c>
    </row>
    <row r="74" spans="1:19" x14ac:dyDescent="0.25">
      <c r="A74" s="1" t="s">
        <v>19</v>
      </c>
      <c r="B74" s="1" t="s">
        <v>6181</v>
      </c>
      <c r="C74" s="1" t="str">
        <f>VLOOKUP(B74,'Alumnos PACE'!A:C,3,0)</f>
        <v>UVA38</v>
      </c>
      <c r="D74" s="1">
        <v>13</v>
      </c>
      <c r="E74" s="1">
        <v>1521</v>
      </c>
      <c r="F74" s="1">
        <v>80</v>
      </c>
      <c r="G74" s="1">
        <v>121680</v>
      </c>
      <c r="H74" s="1">
        <v>95</v>
      </c>
      <c r="I74" s="1">
        <v>1900</v>
      </c>
      <c r="J74" s="1">
        <v>180500</v>
      </c>
      <c r="K74" s="1">
        <v>25152.73417344828</v>
      </c>
      <c r="L74" s="1">
        <v>20795.133296907894</v>
      </c>
      <c r="M74" s="1">
        <v>20743.227556056387</v>
      </c>
      <c r="N74" s="1">
        <v>0</v>
      </c>
      <c r="O74" s="1">
        <v>66691.095026412557</v>
      </c>
      <c r="P74" s="1">
        <v>368871.09502641257</v>
      </c>
      <c r="Q74" s="1">
        <v>246882</v>
      </c>
      <c r="R74" s="1">
        <v>121989.09502641257</v>
      </c>
      <c r="S74" s="1">
        <v>1.4941190326812508</v>
      </c>
    </row>
    <row r="75" spans="1:19" x14ac:dyDescent="0.25">
      <c r="A75" s="1" t="s">
        <v>6304</v>
      </c>
      <c r="B75" s="1"/>
      <c r="C75" s="1"/>
      <c r="D75" s="1">
        <v>456</v>
      </c>
      <c r="E75" s="1">
        <v>76213</v>
      </c>
      <c r="F75" s="1"/>
      <c r="G75" s="1">
        <v>6097040</v>
      </c>
      <c r="H75" s="1">
        <v>2600</v>
      </c>
      <c r="I75" s="1"/>
      <c r="J75" s="1">
        <v>4940000</v>
      </c>
      <c r="K75" s="1">
        <v>729429.29103000031</v>
      </c>
      <c r="L75" s="1">
        <v>729429.29102999996</v>
      </c>
      <c r="M75" s="1">
        <v>751533.20893999934</v>
      </c>
      <c r="N75" s="1">
        <v>230453.209</v>
      </c>
      <c r="O75" s="1">
        <v>2440845</v>
      </c>
      <c r="P75" s="1">
        <v>13477884.999999998</v>
      </c>
      <c r="Q75" s="1">
        <v>10775255</v>
      </c>
      <c r="R75" s="1">
        <v>2702629.9999999981</v>
      </c>
      <c r="S75" s="1">
        <v>1.2508181940937824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36</vt:i4>
      </vt:variant>
    </vt:vector>
  </HeadingPairs>
  <TitlesOfParts>
    <vt:vector size="50" baseType="lpstr">
      <vt:lpstr>Instructivo</vt:lpstr>
      <vt:lpstr>0. Identificación</vt:lpstr>
      <vt:lpstr>Alumnos PACE</vt:lpstr>
      <vt:lpstr>COD_IES</vt:lpstr>
      <vt:lpstr>Parámetros_generales</vt:lpstr>
      <vt:lpstr>1. Hitos</vt:lpstr>
      <vt:lpstr>2. Programación Operativa</vt:lpstr>
      <vt:lpstr>3. RR.HH</vt:lpstr>
      <vt:lpstr>Cuentas</vt:lpstr>
      <vt:lpstr>4. Presupuesto</vt:lpstr>
      <vt:lpstr>5. Ejecución Operativa</vt:lpstr>
      <vt:lpstr>6. Rendición de Gastos</vt:lpstr>
      <vt:lpstr>Avance General</vt:lpstr>
      <vt:lpstr>Presupuesto pace</vt:lpstr>
      <vt:lpstr>ACOMPAÑAMIENTO_EN_LA_EDUCACIÓN_SUPERIOR</vt:lpstr>
      <vt:lpstr>Actividades</vt:lpstr>
      <vt:lpstr>AES</vt:lpstr>
      <vt:lpstr>'0. Identificación'!Área_de_impresión</vt:lpstr>
      <vt:lpstr>'1. Hitos'!Área_de_impresión</vt:lpstr>
      <vt:lpstr>'3. RR.HH'!Área_de_impresión</vt:lpstr>
      <vt:lpstr>'4. Presupuesto'!Área_de_impresión</vt:lpstr>
      <vt:lpstr>'6. Rendición de Gastos'!Área_de_impresión</vt:lpstr>
      <vt:lpstr>Convenio_estudiante_tutor</vt:lpstr>
      <vt:lpstr>COORDINACIÓN_EJECUTIVA</vt:lpstr>
      <vt:lpstr>COORDINACIÓN_REGIONAL</vt:lpstr>
      <vt:lpstr>CUENTA</vt:lpstr>
      <vt:lpstr>Directa_beneficiario</vt:lpstr>
      <vt:lpstr>EJECUCION_AES</vt:lpstr>
      <vt:lpstr>EJECUCION_PEM</vt:lpstr>
      <vt:lpstr>ENCARGADO_ADMINISTRATIVO</vt:lpstr>
      <vt:lpstr>Estado_Actividad</vt:lpstr>
      <vt:lpstr>Estado_po</vt:lpstr>
      <vt:lpstr>EXPLORACION_VOCACIONAL_ADMISION_EJECUCION_PEM</vt:lpstr>
      <vt:lpstr>Fecha</vt:lpstr>
      <vt:lpstr>Fechas_PO</vt:lpstr>
      <vt:lpstr>Fechas2</vt:lpstr>
      <vt:lpstr>GASTOS_DE_OPERACION</vt:lpstr>
      <vt:lpstr>GASTOS_DIRECTOS</vt:lpstr>
      <vt:lpstr>GASTOS_RRHH</vt:lpstr>
      <vt:lpstr>Indirecta_beneficiario</vt:lpstr>
      <vt:lpstr>MONITOREO_AES</vt:lpstr>
      <vt:lpstr>NOMBRE_IES</vt:lpstr>
      <vt:lpstr>OPERACIÓN_TRANSVERSAL</vt:lpstr>
      <vt:lpstr>OTROS</vt:lpstr>
      <vt:lpstr>PROYECTOS_PARTICIPATIVOS</vt:lpstr>
      <vt:lpstr>RRHH_EJECUCION_AES</vt:lpstr>
      <vt:lpstr>RRHH_EJECUCION_PEM</vt:lpstr>
      <vt:lpstr>RRHH_TRANSVERSALES</vt:lpstr>
      <vt:lpstr>Tipo_contrato</vt:lpstr>
      <vt:lpstr>Unidad_Medida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Aracelli Soto Huerta</dc:creator>
  <cp:keywords/>
  <dc:description/>
  <cp:lastModifiedBy>Guillermo Andres Jara Cortes</cp:lastModifiedBy>
  <cp:revision/>
  <dcterms:created xsi:type="dcterms:W3CDTF">2017-08-23T13:17:11Z</dcterms:created>
  <dcterms:modified xsi:type="dcterms:W3CDTF">2018-07-10T22:51:38Z</dcterms:modified>
  <cp:category/>
  <cp:contentStatus/>
</cp:coreProperties>
</file>