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UDAC 2008\FF PFE 2019\"/>
    </mc:Choice>
  </mc:AlternateContent>
  <xr:revisionPtr revIDLastSave="0" documentId="13_ncr:1_{2F3345C8-4C78-458A-AA50-560BCF1915D4}" xr6:coauthVersionLast="45" xr6:coauthVersionMax="45" xr10:uidLastSave="{00000000-0000-0000-0000-000000000000}"/>
  <bookViews>
    <workbookView xWindow="-24120" yWindow="-2175" windowWidth="24240" windowHeight="13140" xr2:uid="{F8572190-E203-4D86-922B-75CF5EAA1725}"/>
  </bookViews>
  <sheets>
    <sheet name="Reasignación PFE 201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D28" i="1"/>
  <c r="D9" i="1" l="1"/>
  <c r="E9" i="1" s="1"/>
  <c r="C9" i="1"/>
  <c r="E8" i="1"/>
  <c r="E7" i="1"/>
  <c r="D29" i="1" l="1"/>
  <c r="D30" i="1"/>
  <c r="D26" i="1" l="1"/>
  <c r="D23" i="1" l="1"/>
  <c r="D17" i="1"/>
  <c r="D16" i="1"/>
  <c r="D21" i="1"/>
  <c r="D19" i="1"/>
  <c r="D18" i="1"/>
  <c r="D20" i="1"/>
  <c r="D13" i="1"/>
  <c r="D15" i="1"/>
  <c r="D22" i="1"/>
  <c r="D27" i="1"/>
  <c r="D24" i="1"/>
  <c r="D14" i="1"/>
  <c r="D31" i="1" l="1"/>
  <c r="E16" i="1" s="1"/>
  <c r="F16" i="1" s="1"/>
  <c r="G16" i="1" s="1"/>
  <c r="E21" i="1"/>
  <c r="F21" i="1" s="1"/>
  <c r="G21" i="1" s="1"/>
  <c r="E15" i="1" l="1"/>
  <c r="F15" i="1" s="1"/>
  <c r="G15" i="1" s="1"/>
  <c r="E20" i="1"/>
  <c r="F20" i="1" s="1"/>
  <c r="G20" i="1" s="1"/>
  <c r="E13" i="1"/>
  <c r="E27" i="1"/>
  <c r="F27" i="1" s="1"/>
  <c r="G27" i="1" s="1"/>
  <c r="E14" i="1"/>
  <c r="F14" i="1" s="1"/>
  <c r="G14" i="1" s="1"/>
  <c r="E18" i="1"/>
  <c r="F18" i="1" s="1"/>
  <c r="G18" i="1" s="1"/>
  <c r="E23" i="1"/>
  <c r="F23" i="1" s="1"/>
  <c r="G23" i="1" s="1"/>
  <c r="E19" i="1"/>
  <c r="F19" i="1" s="1"/>
  <c r="G19" i="1" s="1"/>
  <c r="E24" i="1"/>
  <c r="F24" i="1" s="1"/>
  <c r="G24" i="1" s="1"/>
  <c r="F13" i="1"/>
  <c r="E25" i="1"/>
  <c r="F25" i="1" s="1"/>
  <c r="G25" i="1" s="1"/>
  <c r="E29" i="1"/>
  <c r="F29" i="1" s="1"/>
  <c r="G29" i="1" s="1"/>
  <c r="E30" i="1"/>
  <c r="F30" i="1" s="1"/>
  <c r="G30" i="1" s="1"/>
  <c r="E28" i="1"/>
  <c r="F28" i="1" s="1"/>
  <c r="G28" i="1" s="1"/>
  <c r="E26" i="1"/>
  <c r="F26" i="1" s="1"/>
  <c r="G26" i="1" s="1"/>
  <c r="E17" i="1"/>
  <c r="F17" i="1" s="1"/>
  <c r="G17" i="1" s="1"/>
  <c r="E22" i="1"/>
  <c r="F22" i="1" s="1"/>
  <c r="G22" i="1" s="1"/>
  <c r="E31" i="1" l="1"/>
  <c r="F31" i="1"/>
  <c r="G13" i="1"/>
  <c r="G31" i="1" s="1"/>
</calcChain>
</file>

<file path=xl/sharedStrings.xml><?xml version="1.0" encoding="utf-8"?>
<sst xmlns="http://schemas.openxmlformats.org/spreadsheetml/2006/main" count="54" uniqueCount="54">
  <si>
    <t>Plan de Fortalecimiento Universidades Estatales 2019</t>
  </si>
  <si>
    <t>Unidad de Análsis,DFI</t>
  </si>
  <si>
    <t>Santiago 09, octubre de 2019</t>
  </si>
  <si>
    <t>Montos PFE 2019</t>
  </si>
  <si>
    <t>Corriente</t>
  </si>
  <si>
    <t>Capital</t>
  </si>
  <si>
    <t>Total Presupuesto 2019</t>
  </si>
  <si>
    <t>N°</t>
  </si>
  <si>
    <t>Instituciones</t>
  </si>
  <si>
    <t>Cod_ IES</t>
  </si>
  <si>
    <t>PFE 2019
M$</t>
  </si>
  <si>
    <t>% PFE 2019</t>
  </si>
  <si>
    <t>Monto reasignación M$</t>
  </si>
  <si>
    <t>Monto Total 2019 con reasignación M$</t>
  </si>
  <si>
    <t>U. de Atacama</t>
  </si>
  <si>
    <t>ATA</t>
  </si>
  <si>
    <t>U. de Chile</t>
  </si>
  <si>
    <t>UCH</t>
  </si>
  <si>
    <t>U. de Magallanes</t>
  </si>
  <si>
    <t>MAG</t>
  </si>
  <si>
    <t>U. de Valparaíso</t>
  </si>
  <si>
    <t>UVA</t>
  </si>
  <si>
    <t>U. Arturo Prat</t>
  </si>
  <si>
    <t>UAP</t>
  </si>
  <si>
    <t>U. de Los Lagos</t>
  </si>
  <si>
    <t>ULA</t>
  </si>
  <si>
    <t>U. de Playa Ancha</t>
  </si>
  <si>
    <t>UPA</t>
  </si>
  <si>
    <t>U. de la Serena</t>
  </si>
  <si>
    <t>ULS</t>
  </si>
  <si>
    <t>U. Tecnológica Metropolitana</t>
  </si>
  <si>
    <t>UTM</t>
  </si>
  <si>
    <t>U. de Antofagasta</t>
  </si>
  <si>
    <t>ANT</t>
  </si>
  <si>
    <t>U. de Santiago</t>
  </si>
  <si>
    <t>USA</t>
  </si>
  <si>
    <t>U. de la Frontera</t>
  </si>
  <si>
    <t>FRO</t>
  </si>
  <si>
    <t>U. de Talca</t>
  </si>
  <si>
    <t>TAL</t>
  </si>
  <si>
    <t>U. de Tarapacá</t>
  </si>
  <si>
    <t>UTA</t>
  </si>
  <si>
    <t>U. del Bío Bío</t>
  </si>
  <si>
    <t>UBB</t>
  </si>
  <si>
    <t>U. Metropolitana</t>
  </si>
  <si>
    <t>UMC</t>
  </si>
  <si>
    <t>U. de O'Higgins</t>
  </si>
  <si>
    <t>URO</t>
  </si>
  <si>
    <t>U. de Aysén</t>
  </si>
  <si>
    <t>URY</t>
  </si>
  <si>
    <t>Reasignación Presupestaria</t>
  </si>
  <si>
    <t>Decreto N° 1.150 Hacienda 2019
M$</t>
  </si>
  <si>
    <t>Ley de Presupuesto
M$</t>
  </si>
  <si>
    <t>Reasignación
M$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</si>
</sst>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 * #,##0.0_ ;_ * \-#,##0.0_ ;_ * &quot;-&quot;_ ;_ @_ "/>
    <numFmt numFmtId="165" formatCode="_ * #,##0.0_ ;_ * \-#,##0.0_ ;_ * &quot;-&quot;??_ ;_ @_ "/>
    <numFmt numFmtId="166" formatCode="_ * #,##0.0_ ;_ * \-#,##0.0_ ;_ * &quot;-&quot;?_ ;_ @_ "/>
    <numFmt numFmtId="167" formatCode="#,##0.00000000000_ ;\-#,##0.000000000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41" fontId="4" fillId="0" borderId="1" xfId="1" applyFont="1" applyBorder="1"/>
    <xf numFmtId="41" fontId="4" fillId="0" borderId="0" xfId="1" applyFont="1"/>
    <xf numFmtId="0" fontId="3" fillId="3" borderId="1" xfId="0" applyFont="1" applyFill="1" applyBorder="1"/>
    <xf numFmtId="41" fontId="3" fillId="3" borderId="1" xfId="1" applyFont="1" applyFill="1" applyBorder="1"/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 wrapText="1"/>
    </xf>
    <xf numFmtId="0" fontId="6" fillId="5" borderId="1" xfId="3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4" fillId="0" borderId="1" xfId="3" applyFont="1" applyBorder="1"/>
    <xf numFmtId="0" fontId="4" fillId="0" borderId="2" xfId="3" applyFont="1" applyBorder="1"/>
    <xf numFmtId="165" fontId="4" fillId="4" borderId="1" xfId="0" applyNumberFormat="1" applyFont="1" applyFill="1" applyBorder="1"/>
    <xf numFmtId="4" fontId="4" fillId="5" borderId="1" xfId="0" applyNumberFormat="1" applyFont="1" applyFill="1" applyBorder="1"/>
    <xf numFmtId="4" fontId="4" fillId="0" borderId="0" xfId="0" applyNumberFormat="1" applyFont="1"/>
    <xf numFmtId="165" fontId="3" fillId="4" borderId="1" xfId="0" applyNumberFormat="1" applyFont="1" applyFill="1" applyBorder="1"/>
    <xf numFmtId="165" fontId="3" fillId="5" borderId="1" xfId="0" applyNumberFormat="1" applyFont="1" applyFill="1" applyBorder="1"/>
    <xf numFmtId="165" fontId="3" fillId="0" borderId="0" xfId="0" applyNumberFormat="1" applyFont="1"/>
    <xf numFmtId="41" fontId="4" fillId="0" borderId="0" xfId="0" applyNumberFormat="1" applyFont="1"/>
    <xf numFmtId="166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/>
    <xf numFmtId="10" fontId="3" fillId="3" borderId="1" xfId="2" applyNumberFormat="1" applyFont="1" applyFill="1" applyBorder="1"/>
    <xf numFmtId="41" fontId="3" fillId="3" borderId="1" xfId="0" applyNumberFormat="1" applyFont="1" applyFill="1" applyBorder="1"/>
    <xf numFmtId="41" fontId="3" fillId="4" borderId="1" xfId="1" applyFont="1" applyFill="1" applyBorder="1"/>
    <xf numFmtId="167" fontId="0" fillId="0" borderId="0" xfId="0" applyNumberFormat="1"/>
  </cellXfs>
  <cellStyles count="4">
    <cellStyle name="Millares [0]" xfId="1" builtinId="6"/>
    <cellStyle name="Normal" xfId="0" builtinId="0"/>
    <cellStyle name="Normal 2" xfId="3" xr:uid="{D38AB901-F4F5-4353-A419-2E9F439F85AD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culos%20PFE_2019_LeyPpto_vf%20UdA%2009oct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FE 2019"/>
      <sheetName val="1) Zonas Extremas"/>
      <sheetName val="3) Compensación"/>
      <sheetName val="4) Investigación Avanzada"/>
      <sheetName val="5) Efectividad Académica"/>
      <sheetName val="6) Género"/>
    </sheetNames>
    <sheetDataSet>
      <sheetData sheetId="0">
        <row r="21">
          <cell r="C21" t="str">
            <v>ATA</v>
          </cell>
          <cell r="D21">
            <v>0</v>
          </cell>
          <cell r="E21">
            <v>0</v>
          </cell>
          <cell r="F21">
            <v>522191.125</v>
          </cell>
          <cell r="G21">
            <v>272771.51945595595</v>
          </cell>
          <cell r="H21">
            <v>38050.570046473949</v>
          </cell>
          <cell r="I21">
            <v>273072.71668511763</v>
          </cell>
          <cell r="J21">
            <v>36839.516361151895</v>
          </cell>
          <cell r="K21">
            <v>1142925.4475486993</v>
          </cell>
          <cell r="L21">
            <v>1142925.4475486993</v>
          </cell>
          <cell r="M21">
            <v>0</v>
          </cell>
          <cell r="N21">
            <v>1192702.8292373596</v>
          </cell>
          <cell r="O21">
            <v>1192703</v>
          </cell>
        </row>
        <row r="22">
          <cell r="C22" t="str">
            <v>UCH</v>
          </cell>
          <cell r="D22">
            <v>0</v>
          </cell>
          <cell r="E22">
            <v>0</v>
          </cell>
          <cell r="F22">
            <v>522191.125</v>
          </cell>
          <cell r="G22">
            <v>46408.447123999336</v>
          </cell>
          <cell r="H22">
            <v>291359.98772909999</v>
          </cell>
          <cell r="I22">
            <v>128388.70487466519</v>
          </cell>
          <cell r="J22">
            <v>117294.7350350855</v>
          </cell>
          <cell r="K22">
            <v>1105642.9997628501</v>
          </cell>
          <cell r="L22">
            <v>1105642.9997628501</v>
          </cell>
          <cell r="M22">
            <v>0</v>
          </cell>
          <cell r="N22">
            <v>1155420.3814515104</v>
          </cell>
          <cell r="O22">
            <v>1155420</v>
          </cell>
        </row>
        <row r="23">
          <cell r="C23" t="str">
            <v>MAG</v>
          </cell>
          <cell r="D23">
            <v>0</v>
          </cell>
          <cell r="E23">
            <v>241393.49651943683</v>
          </cell>
          <cell r="F23">
            <v>522191.125</v>
          </cell>
          <cell r="G23">
            <v>51986.21447036988</v>
          </cell>
          <cell r="H23">
            <v>61606.658987115748</v>
          </cell>
          <cell r="I23">
            <v>105864.42383244303</v>
          </cell>
          <cell r="J23">
            <v>45534.331098411509</v>
          </cell>
          <cell r="K23">
            <v>1028576.2499077769</v>
          </cell>
          <cell r="L23">
            <v>1028576.2499077769</v>
          </cell>
          <cell r="M23">
            <v>0</v>
          </cell>
          <cell r="N23">
            <v>1078353.6315964372</v>
          </cell>
          <cell r="O23">
            <v>1078354</v>
          </cell>
        </row>
        <row r="24">
          <cell r="C24" t="str">
            <v>UVA</v>
          </cell>
          <cell r="D24">
            <v>0</v>
          </cell>
          <cell r="E24">
            <v>0</v>
          </cell>
          <cell r="F24">
            <v>522191.125</v>
          </cell>
          <cell r="G24">
            <v>731786.84528058092</v>
          </cell>
          <cell r="H24">
            <v>95328.398246482073</v>
          </cell>
          <cell r="I24">
            <v>128523.99191047349</v>
          </cell>
          <cell r="J24">
            <v>69984.580189090586</v>
          </cell>
          <cell r="K24">
            <v>1547814.9406266271</v>
          </cell>
          <cell r="L24">
            <v>1230000</v>
          </cell>
          <cell r="M24">
            <v>317814.94062662707</v>
          </cell>
          <cell r="N24">
            <v>1230000</v>
          </cell>
          <cell r="O24">
            <v>1230000</v>
          </cell>
        </row>
        <row r="25">
          <cell r="C25" t="str">
            <v>UAP</v>
          </cell>
          <cell r="D25">
            <v>0</v>
          </cell>
          <cell r="E25">
            <v>143130.4173753456</v>
          </cell>
          <cell r="F25">
            <v>522191.125</v>
          </cell>
          <cell r="G25">
            <v>448891.01116483676</v>
          </cell>
          <cell r="H25">
            <v>33088.933064470992</v>
          </cell>
          <cell r="I25">
            <v>130586.70665447609</v>
          </cell>
          <cell r="J25">
            <v>39197.487980272017</v>
          </cell>
          <cell r="K25">
            <v>1317085.6812394012</v>
          </cell>
          <cell r="L25">
            <v>1230000</v>
          </cell>
          <cell r="M25">
            <v>87085.681239401223</v>
          </cell>
          <cell r="N25">
            <v>1230000</v>
          </cell>
          <cell r="O25">
            <v>1230000</v>
          </cell>
        </row>
        <row r="26">
          <cell r="C26" t="str">
            <v>ULA</v>
          </cell>
          <cell r="D26">
            <v>0</v>
          </cell>
          <cell r="E26">
            <v>0</v>
          </cell>
          <cell r="F26">
            <v>522191.125</v>
          </cell>
          <cell r="G26">
            <v>326966.74185269303</v>
          </cell>
          <cell r="H26">
            <v>50174.262869625374</v>
          </cell>
          <cell r="I26">
            <v>87920.271755308262</v>
          </cell>
          <cell r="J26">
            <v>59732.001120656329</v>
          </cell>
          <cell r="K26">
            <v>1046984.402598283</v>
          </cell>
          <cell r="L26">
            <v>1046984.402598283</v>
          </cell>
          <cell r="M26">
            <v>0</v>
          </cell>
          <cell r="N26">
            <v>1096761.7842869433</v>
          </cell>
          <cell r="O26">
            <v>1096762</v>
          </cell>
        </row>
        <row r="27">
          <cell r="C27" t="str">
            <v>UPA</v>
          </cell>
          <cell r="D27">
            <v>0</v>
          </cell>
          <cell r="E27">
            <v>0</v>
          </cell>
          <cell r="F27">
            <v>522191.125</v>
          </cell>
          <cell r="G27">
            <v>303680.69381035346</v>
          </cell>
          <cell r="H27">
            <v>37400.591589173273</v>
          </cell>
          <cell r="I27">
            <v>170018.12289382349</v>
          </cell>
          <cell r="J27">
            <v>65064.100933731184</v>
          </cell>
          <cell r="K27">
            <v>1098354.6342270817</v>
          </cell>
          <cell r="L27">
            <v>1098354.6342270817</v>
          </cell>
          <cell r="M27">
            <v>0</v>
          </cell>
          <cell r="N27">
            <v>1148132.0159157419</v>
          </cell>
          <cell r="O27">
            <v>1148132</v>
          </cell>
        </row>
        <row r="28">
          <cell r="C28" t="str">
            <v>ULS</v>
          </cell>
          <cell r="D28">
            <v>0</v>
          </cell>
          <cell r="E28">
            <v>0</v>
          </cell>
          <cell r="F28">
            <v>522191.125</v>
          </cell>
          <cell r="G28">
            <v>190900.86105978632</v>
          </cell>
          <cell r="H28">
            <v>81235.870388125768</v>
          </cell>
          <cell r="I28">
            <v>114613.4620511144</v>
          </cell>
          <cell r="J28">
            <v>53715.141489095127</v>
          </cell>
          <cell r="K28">
            <v>962656.45998812164</v>
          </cell>
          <cell r="L28">
            <v>962656.45998812164</v>
          </cell>
          <cell r="M28">
            <v>0</v>
          </cell>
          <cell r="N28">
            <v>1012433.8416767819</v>
          </cell>
          <cell r="O28">
            <v>1012434</v>
          </cell>
        </row>
        <row r="29">
          <cell r="C29" t="str">
            <v>UTM</v>
          </cell>
          <cell r="D29">
            <v>0</v>
          </cell>
          <cell r="E29">
            <v>0</v>
          </cell>
          <cell r="F29">
            <v>522191.125</v>
          </cell>
          <cell r="G29">
            <v>334544.73110198905</v>
          </cell>
          <cell r="H29">
            <v>38972.176718777184</v>
          </cell>
          <cell r="I29">
            <v>146873.86066100778</v>
          </cell>
          <cell r="J29">
            <v>32845.721805232766</v>
          </cell>
          <cell r="K29">
            <v>1075427.6152870068</v>
          </cell>
          <cell r="L29">
            <v>1075427.6152870068</v>
          </cell>
          <cell r="M29">
            <v>0</v>
          </cell>
          <cell r="N29">
            <v>1125204.9969756671</v>
          </cell>
          <cell r="O29">
            <v>1125205</v>
          </cell>
        </row>
        <row r="30">
          <cell r="C30" t="str">
            <v>ANT</v>
          </cell>
          <cell r="D30">
            <v>0</v>
          </cell>
          <cell r="E30">
            <v>0</v>
          </cell>
          <cell r="F30">
            <v>522191.125</v>
          </cell>
          <cell r="G30">
            <v>231300.87077711365</v>
          </cell>
          <cell r="H30">
            <v>72004.4203301737</v>
          </cell>
          <cell r="I30">
            <v>106355.36249051536</v>
          </cell>
          <cell r="J30">
            <v>52443.952399781934</v>
          </cell>
          <cell r="K30">
            <v>984295.73099758453</v>
          </cell>
          <cell r="L30">
            <v>984295.73099758453</v>
          </cell>
          <cell r="M30">
            <v>0</v>
          </cell>
          <cell r="N30">
            <v>1034073.1126862448</v>
          </cell>
          <cell r="O30">
            <v>1034073</v>
          </cell>
        </row>
        <row r="31">
          <cell r="C31" t="str">
            <v>USA</v>
          </cell>
          <cell r="D31">
            <v>0</v>
          </cell>
          <cell r="E31">
            <v>0</v>
          </cell>
          <cell r="F31">
            <v>522191.125</v>
          </cell>
          <cell r="G31">
            <v>678344.04668732907</v>
          </cell>
          <cell r="H31">
            <v>137552.79037757369</v>
          </cell>
          <cell r="I31">
            <v>83124.018835022856</v>
          </cell>
          <cell r="J31">
            <v>50993.359186629874</v>
          </cell>
          <cell r="K31">
            <v>1472205.3400865553</v>
          </cell>
          <cell r="L31">
            <v>1230000</v>
          </cell>
          <cell r="M31">
            <v>242205.34008655534</v>
          </cell>
          <cell r="N31">
            <v>1230000</v>
          </cell>
          <cell r="O31">
            <v>1230000</v>
          </cell>
        </row>
        <row r="32">
          <cell r="C32" t="str">
            <v>FRO</v>
          </cell>
          <cell r="D32">
            <v>0</v>
          </cell>
          <cell r="E32">
            <v>0</v>
          </cell>
          <cell r="F32">
            <v>522191.125</v>
          </cell>
          <cell r="G32">
            <v>88550.379580731751</v>
          </cell>
          <cell r="H32">
            <v>136039.18938508988</v>
          </cell>
          <cell r="I32">
            <v>91436.171350301927</v>
          </cell>
          <cell r="J32">
            <v>48237.344368318591</v>
          </cell>
          <cell r="K32">
            <v>886454.20968444215</v>
          </cell>
          <cell r="L32">
            <v>886454.20968444215</v>
          </cell>
          <cell r="M32">
            <v>0</v>
          </cell>
          <cell r="N32">
            <v>936231.59137310239</v>
          </cell>
          <cell r="O32">
            <v>936232</v>
          </cell>
        </row>
        <row r="33">
          <cell r="C33" t="str">
            <v>TAL</v>
          </cell>
          <cell r="D33">
            <v>0</v>
          </cell>
          <cell r="E33">
            <v>0</v>
          </cell>
          <cell r="F33">
            <v>522191.125</v>
          </cell>
          <cell r="G33">
            <v>0</v>
          </cell>
          <cell r="H33">
            <v>109973.92071821679</v>
          </cell>
          <cell r="I33">
            <v>124555.59667311178</v>
          </cell>
          <cell r="J33">
            <v>60046.488666157398</v>
          </cell>
          <cell r="K33">
            <v>816767.13105748594</v>
          </cell>
          <cell r="L33">
            <v>816767.13105748594</v>
          </cell>
          <cell r="M33">
            <v>0</v>
          </cell>
          <cell r="N33">
            <v>866544.51274614618</v>
          </cell>
          <cell r="O33">
            <v>866544</v>
          </cell>
        </row>
        <row r="34">
          <cell r="C34" t="str">
            <v>UTA</v>
          </cell>
          <cell r="D34">
            <v>0</v>
          </cell>
          <cell r="E34">
            <v>165476.08610521766</v>
          </cell>
          <cell r="F34">
            <v>522191.125</v>
          </cell>
          <cell r="G34">
            <v>71929.186177408978</v>
          </cell>
          <cell r="H34">
            <v>59164.974880310838</v>
          </cell>
          <cell r="I34">
            <v>106534.4902126314</v>
          </cell>
          <cell r="J34">
            <v>26321.004980591773</v>
          </cell>
          <cell r="K34">
            <v>951616.86735616077</v>
          </cell>
          <cell r="L34">
            <v>951616.86735616077</v>
          </cell>
          <cell r="M34">
            <v>0</v>
          </cell>
          <cell r="N34">
            <v>1001394.249044821</v>
          </cell>
          <cell r="O34">
            <v>1001394</v>
          </cell>
        </row>
        <row r="35">
          <cell r="C35" t="str">
            <v>UBB</v>
          </cell>
          <cell r="D35">
            <v>0</v>
          </cell>
          <cell r="E35">
            <v>0</v>
          </cell>
          <cell r="F35">
            <v>522191.125</v>
          </cell>
          <cell r="G35">
            <v>384827.8260215203</v>
          </cell>
          <cell r="H35">
            <v>65551.859072910636</v>
          </cell>
          <cell r="I35">
            <v>96842.697491319734</v>
          </cell>
          <cell r="J35">
            <v>30584.651090319083</v>
          </cell>
          <cell r="K35">
            <v>1099998.1586760697</v>
          </cell>
          <cell r="L35">
            <v>1099998.1586760697</v>
          </cell>
          <cell r="M35">
            <v>0</v>
          </cell>
          <cell r="N35">
            <v>1149775.5403647299</v>
          </cell>
          <cell r="O35">
            <v>1149776</v>
          </cell>
        </row>
        <row r="36">
          <cell r="C36" t="str">
            <v>UMC</v>
          </cell>
          <cell r="D36">
            <v>0</v>
          </cell>
          <cell r="E36">
            <v>0</v>
          </cell>
          <cell r="F36">
            <v>522191.125</v>
          </cell>
          <cell r="G36">
            <v>14639.6254353322</v>
          </cell>
          <cell r="H36">
            <v>29304.675596380108</v>
          </cell>
          <cell r="I36">
            <v>110503.32162866736</v>
          </cell>
          <cell r="J36">
            <v>46671.383295475171</v>
          </cell>
          <cell r="K36">
            <v>723310.13095585478</v>
          </cell>
          <cell r="L36">
            <v>723310.13095585478</v>
          </cell>
          <cell r="M36">
            <v>0</v>
          </cell>
          <cell r="N36">
            <v>773087.51264451502</v>
          </cell>
          <cell r="O36">
            <v>773087</v>
          </cell>
        </row>
        <row r="37">
          <cell r="C37" t="str">
            <v>URO</v>
          </cell>
          <cell r="D37">
            <v>750000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750000</v>
          </cell>
          <cell r="L37">
            <v>750000</v>
          </cell>
          <cell r="M37">
            <v>0</v>
          </cell>
          <cell r="N37">
            <v>750000</v>
          </cell>
          <cell r="O37">
            <v>750000</v>
          </cell>
        </row>
        <row r="38">
          <cell r="C38" t="str">
            <v>URY</v>
          </cell>
          <cell r="D38">
            <v>750000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750000</v>
          </cell>
          <cell r="L38">
            <v>750000</v>
          </cell>
          <cell r="M38">
            <v>0</v>
          </cell>
          <cell r="N38">
            <v>750000</v>
          </cell>
          <cell r="O38">
            <v>750000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DE1AC-5D4A-4AD0-BDAE-2D548B4B116E}">
  <dimension ref="A1:J46"/>
  <sheetViews>
    <sheetView tabSelected="1" workbookViewId="0">
      <selection activeCell="E4" sqref="E4"/>
    </sheetView>
  </sheetViews>
  <sheetFormatPr baseColWidth="10" defaultRowHeight="15" x14ac:dyDescent="0.25"/>
  <cols>
    <col min="1" max="1" width="4.140625" customWidth="1"/>
    <col min="2" max="2" width="31.140625" customWidth="1"/>
    <col min="3" max="3" width="12.140625" customWidth="1"/>
    <col min="4" max="4" width="14.140625" customWidth="1"/>
    <col min="5" max="5" width="11.5703125" customWidth="1"/>
    <col min="6" max="6" width="13.140625" customWidth="1"/>
    <col min="7" max="7" width="12.7109375" bestFit="1" customWidth="1"/>
    <col min="8" max="8" width="8.28515625" customWidth="1"/>
    <col min="9" max="10" width="14" bestFit="1" customWidth="1"/>
  </cols>
  <sheetData>
    <row r="1" spans="1:10" x14ac:dyDescent="0.25">
      <c r="A1" s="1" t="s">
        <v>0</v>
      </c>
    </row>
    <row r="2" spans="1:10" x14ac:dyDescent="0.25">
      <c r="A2" s="1" t="s">
        <v>50</v>
      </c>
    </row>
    <row r="3" spans="1:10" x14ac:dyDescent="0.25">
      <c r="A3" s="8" t="s">
        <v>1</v>
      </c>
    </row>
    <row r="4" spans="1:10" x14ac:dyDescent="0.25">
      <c r="A4" s="8" t="s">
        <v>2</v>
      </c>
    </row>
    <row r="6" spans="1:10" ht="51" x14ac:dyDescent="0.25">
      <c r="B6" s="25" t="s">
        <v>3</v>
      </c>
      <c r="C6" s="9" t="s">
        <v>52</v>
      </c>
      <c r="D6" s="9" t="s">
        <v>51</v>
      </c>
      <c r="E6" s="9" t="s">
        <v>53</v>
      </c>
    </row>
    <row r="7" spans="1:10" x14ac:dyDescent="0.25">
      <c r="B7" s="3" t="s">
        <v>4</v>
      </c>
      <c r="C7" s="4">
        <v>12912904</v>
      </c>
      <c r="D7" s="4">
        <v>13981689</v>
      </c>
      <c r="E7" s="4">
        <f>D7-C7</f>
        <v>1068785</v>
      </c>
    </row>
    <row r="8" spans="1:10" x14ac:dyDescent="0.25">
      <c r="B8" s="3" t="s">
        <v>5</v>
      </c>
      <c r="C8" s="4">
        <v>5847212</v>
      </c>
      <c r="D8" s="4">
        <v>7778427</v>
      </c>
      <c r="E8" s="4">
        <f t="shared" ref="E8:E9" si="0">D8-C8</f>
        <v>1931215</v>
      </c>
    </row>
    <row r="9" spans="1:10" x14ac:dyDescent="0.25">
      <c r="B9" s="6" t="s">
        <v>6</v>
      </c>
      <c r="C9" s="7">
        <f>SUM(C7:C8)</f>
        <v>18760116</v>
      </c>
      <c r="D9" s="7">
        <f>SUM(D7:D8)</f>
        <v>21760116</v>
      </c>
      <c r="E9" s="29">
        <f t="shared" si="0"/>
        <v>3000000</v>
      </c>
    </row>
    <row r="10" spans="1:10" x14ac:dyDescent="0.25">
      <c r="B10" s="2"/>
      <c r="C10" s="5"/>
    </row>
    <row r="12" spans="1:10" ht="51" x14ac:dyDescent="0.25">
      <c r="A12" s="10" t="s">
        <v>7</v>
      </c>
      <c r="B12" s="11" t="s">
        <v>8</v>
      </c>
      <c r="C12" s="11" t="s">
        <v>9</v>
      </c>
      <c r="D12" s="10" t="s">
        <v>10</v>
      </c>
      <c r="E12" s="10" t="s">
        <v>11</v>
      </c>
      <c r="F12" s="12" t="s">
        <v>12</v>
      </c>
      <c r="G12" s="13" t="s">
        <v>13</v>
      </c>
      <c r="H12" s="14"/>
    </row>
    <row r="13" spans="1:10" x14ac:dyDescent="0.25">
      <c r="A13" s="3">
        <v>1</v>
      </c>
      <c r="B13" s="15" t="s">
        <v>14</v>
      </c>
      <c r="C13" s="16" t="s">
        <v>15</v>
      </c>
      <c r="D13" s="26">
        <f>VLOOKUP(C13,'[1]Resumen PFE 2019'!$C$21:$O$38,13,0)</f>
        <v>1192703</v>
      </c>
      <c r="E13" s="27">
        <f>+D13/$D$31</f>
        <v>6.357652585943499E-2</v>
      </c>
      <c r="F13" s="17">
        <f>ROUND($E$9*E13,0)</f>
        <v>190730</v>
      </c>
      <c r="G13" s="18">
        <f>D13+F13</f>
        <v>1383433</v>
      </c>
      <c r="H13" s="19"/>
      <c r="I13" s="30"/>
      <c r="J13" s="30"/>
    </row>
    <row r="14" spans="1:10" x14ac:dyDescent="0.25">
      <c r="A14" s="3">
        <v>2</v>
      </c>
      <c r="B14" s="15" t="s">
        <v>16</v>
      </c>
      <c r="C14" s="16" t="s">
        <v>17</v>
      </c>
      <c r="D14" s="26">
        <f>VLOOKUP(C14,'[1]Resumen PFE 2019'!$C$21:$O$38,13,0)</f>
        <v>1155420</v>
      </c>
      <c r="E14" s="27">
        <f t="shared" ref="E14:E30" si="1">+D14/$D$31</f>
        <v>6.1589171410240749E-2</v>
      </c>
      <c r="F14" s="17">
        <f t="shared" ref="F14:F30" si="2">ROUND($E$9*E14,0)</f>
        <v>184768</v>
      </c>
      <c r="G14" s="18">
        <f t="shared" ref="G14:G30" si="3">D14+F14</f>
        <v>1340188</v>
      </c>
      <c r="H14" s="19"/>
      <c r="I14" s="30"/>
      <c r="J14" s="30"/>
    </row>
    <row r="15" spans="1:10" x14ac:dyDescent="0.25">
      <c r="A15" s="3">
        <v>3</v>
      </c>
      <c r="B15" s="15" t="s">
        <v>18</v>
      </c>
      <c r="C15" s="16" t="s">
        <v>19</v>
      </c>
      <c r="D15" s="26">
        <f>VLOOKUP(C15,'[1]Resumen PFE 2019'!$C$21:$O$38,13,0)</f>
        <v>1078354</v>
      </c>
      <c r="E15" s="27">
        <f t="shared" si="1"/>
        <v>5.7481201075728953E-2</v>
      </c>
      <c r="F15" s="17">
        <f t="shared" si="2"/>
        <v>172444</v>
      </c>
      <c r="G15" s="18">
        <f t="shared" si="3"/>
        <v>1250798</v>
      </c>
      <c r="H15" s="19"/>
      <c r="I15" s="30"/>
      <c r="J15" s="30"/>
    </row>
    <row r="16" spans="1:10" x14ac:dyDescent="0.25">
      <c r="A16" s="3">
        <v>4</v>
      </c>
      <c r="B16" s="15" t="s">
        <v>20</v>
      </c>
      <c r="C16" s="16" t="s">
        <v>21</v>
      </c>
      <c r="D16" s="26">
        <f>VLOOKUP(C16,'[1]Resumen PFE 2019'!$C$21:$O$38,13,0)</f>
        <v>1230000</v>
      </c>
      <c r="E16" s="27">
        <f t="shared" si="1"/>
        <v>6.5564626572671508E-2</v>
      </c>
      <c r="F16" s="17">
        <f t="shared" si="2"/>
        <v>196694</v>
      </c>
      <c r="G16" s="18">
        <f t="shared" si="3"/>
        <v>1426694</v>
      </c>
      <c r="H16" s="19"/>
      <c r="I16" s="30"/>
      <c r="J16" s="30"/>
    </row>
    <row r="17" spans="1:10" x14ac:dyDescent="0.25">
      <c r="A17" s="3">
        <v>5</v>
      </c>
      <c r="B17" s="15" t="s">
        <v>22</v>
      </c>
      <c r="C17" s="16" t="s">
        <v>23</v>
      </c>
      <c r="D17" s="26">
        <f>VLOOKUP(C17,'[1]Resumen PFE 2019'!$C$21:$O$38,13,0)</f>
        <v>1230000</v>
      </c>
      <c r="E17" s="27">
        <f t="shared" si="1"/>
        <v>6.5564626572671508E-2</v>
      </c>
      <c r="F17" s="17">
        <f t="shared" si="2"/>
        <v>196694</v>
      </c>
      <c r="G17" s="18">
        <f t="shared" si="3"/>
        <v>1426694</v>
      </c>
      <c r="H17" s="19"/>
      <c r="I17" s="30"/>
      <c r="J17" s="30"/>
    </row>
    <row r="18" spans="1:10" x14ac:dyDescent="0.25">
      <c r="A18" s="3">
        <v>6</v>
      </c>
      <c r="B18" s="15" t="s">
        <v>24</v>
      </c>
      <c r="C18" s="16" t="s">
        <v>25</v>
      </c>
      <c r="D18" s="26">
        <f>VLOOKUP(C18,'[1]Resumen PFE 2019'!$C$21:$O$38,13,0)</f>
        <v>1096762</v>
      </c>
      <c r="E18" s="27">
        <f t="shared" si="1"/>
        <v>5.8462431682192159E-2</v>
      </c>
      <c r="F18" s="17">
        <f t="shared" si="2"/>
        <v>175387</v>
      </c>
      <c r="G18" s="18">
        <f t="shared" si="3"/>
        <v>1272149</v>
      </c>
      <c r="H18" s="19"/>
      <c r="I18" s="30"/>
      <c r="J18" s="30"/>
    </row>
    <row r="19" spans="1:10" x14ac:dyDescent="0.25">
      <c r="A19" s="3">
        <v>7</v>
      </c>
      <c r="B19" s="15" t="s">
        <v>26</v>
      </c>
      <c r="C19" s="16" t="s">
        <v>27</v>
      </c>
      <c r="D19" s="26">
        <f>VLOOKUP(C19,'[1]Resumen PFE 2019'!$C$21:$O$38,13,0)</f>
        <v>1148132</v>
      </c>
      <c r="E19" s="27">
        <f t="shared" si="1"/>
        <v>6.1200687671654055E-2</v>
      </c>
      <c r="F19" s="17">
        <f t="shared" si="2"/>
        <v>183602</v>
      </c>
      <c r="G19" s="18">
        <f t="shared" si="3"/>
        <v>1331734</v>
      </c>
      <c r="H19" s="19"/>
      <c r="I19" s="30"/>
      <c r="J19" s="30"/>
    </row>
    <row r="20" spans="1:10" x14ac:dyDescent="0.25">
      <c r="A20" s="3">
        <v>8</v>
      </c>
      <c r="B20" s="15" t="s">
        <v>28</v>
      </c>
      <c r="C20" s="16" t="s">
        <v>29</v>
      </c>
      <c r="D20" s="26">
        <f>VLOOKUP(C20,'[1]Resumen PFE 2019'!$C$21:$O$38,13,0)</f>
        <v>1012434</v>
      </c>
      <c r="E20" s="27">
        <f t="shared" si="1"/>
        <v>5.3967363528029361E-2</v>
      </c>
      <c r="F20" s="17">
        <f t="shared" si="2"/>
        <v>161902</v>
      </c>
      <c r="G20" s="18">
        <f t="shared" si="3"/>
        <v>1174336</v>
      </c>
      <c r="H20" s="19"/>
      <c r="I20" s="30"/>
      <c r="J20" s="30"/>
    </row>
    <row r="21" spans="1:10" x14ac:dyDescent="0.25">
      <c r="A21" s="3">
        <v>9</v>
      </c>
      <c r="B21" s="15" t="s">
        <v>30</v>
      </c>
      <c r="C21" s="16" t="s">
        <v>31</v>
      </c>
      <c r="D21" s="26">
        <f>VLOOKUP(C21,'[1]Resumen PFE 2019'!$C$21:$O$38,13,0)</f>
        <v>1125205</v>
      </c>
      <c r="E21" s="27">
        <f t="shared" si="1"/>
        <v>5.997857369325435E-2</v>
      </c>
      <c r="F21" s="17">
        <f t="shared" si="2"/>
        <v>179936</v>
      </c>
      <c r="G21" s="18">
        <f t="shared" si="3"/>
        <v>1305141</v>
      </c>
      <c r="H21" s="19"/>
      <c r="I21" s="30"/>
      <c r="J21" s="30"/>
    </row>
    <row r="22" spans="1:10" x14ac:dyDescent="0.25">
      <c r="A22" s="3">
        <v>10</v>
      </c>
      <c r="B22" s="15" t="s">
        <v>32</v>
      </c>
      <c r="C22" s="16" t="s">
        <v>33</v>
      </c>
      <c r="D22" s="26">
        <f>VLOOKUP(C22,'[1]Resumen PFE 2019'!$C$21:$O$38,13,0)</f>
        <v>1034073</v>
      </c>
      <c r="E22" s="27">
        <f t="shared" si="1"/>
        <v>5.5120821214538332E-2</v>
      </c>
      <c r="F22" s="17">
        <f t="shared" si="2"/>
        <v>165362</v>
      </c>
      <c r="G22" s="18">
        <f t="shared" si="3"/>
        <v>1199435</v>
      </c>
      <c r="H22" s="19"/>
      <c r="I22" s="30"/>
      <c r="J22" s="30"/>
    </row>
    <row r="23" spans="1:10" x14ac:dyDescent="0.25">
      <c r="A23" s="3">
        <v>11</v>
      </c>
      <c r="B23" s="15" t="s">
        <v>34</v>
      </c>
      <c r="C23" s="16" t="s">
        <v>35</v>
      </c>
      <c r="D23" s="26">
        <f>VLOOKUP(C23,'[1]Resumen PFE 2019'!$C$21:$O$38,13,0)</f>
        <v>1230000</v>
      </c>
      <c r="E23" s="27">
        <f t="shared" si="1"/>
        <v>6.5564626572671508E-2</v>
      </c>
      <c r="F23" s="17">
        <f t="shared" si="2"/>
        <v>196694</v>
      </c>
      <c r="G23" s="18">
        <f t="shared" si="3"/>
        <v>1426694</v>
      </c>
      <c r="H23" s="19"/>
      <c r="I23" s="30"/>
      <c r="J23" s="30"/>
    </row>
    <row r="24" spans="1:10" x14ac:dyDescent="0.25">
      <c r="A24" s="3">
        <v>12</v>
      </c>
      <c r="B24" s="15" t="s">
        <v>36</v>
      </c>
      <c r="C24" s="16" t="s">
        <v>37</v>
      </c>
      <c r="D24" s="26">
        <f>VLOOKUP(C24,'[1]Resumen PFE 2019'!$C$21:$O$38,13,0)</f>
        <v>936232</v>
      </c>
      <c r="E24" s="27">
        <f t="shared" si="1"/>
        <v>4.9905448345841784E-2</v>
      </c>
      <c r="F24" s="17">
        <f t="shared" si="2"/>
        <v>149716</v>
      </c>
      <c r="G24" s="18">
        <f t="shared" si="3"/>
        <v>1085948</v>
      </c>
      <c r="H24" s="19"/>
      <c r="I24" s="30"/>
      <c r="J24" s="30"/>
    </row>
    <row r="25" spans="1:10" x14ac:dyDescent="0.25">
      <c r="A25" s="3">
        <v>13</v>
      </c>
      <c r="B25" s="15" t="s">
        <v>38</v>
      </c>
      <c r="C25" s="16" t="s">
        <v>39</v>
      </c>
      <c r="D25" s="26">
        <f>VLOOKUP(C25,'[1]Resumen PFE 2019'!$C$21:$O$38,13,0)</f>
        <v>866544</v>
      </c>
      <c r="E25" s="27">
        <f t="shared" si="1"/>
        <v>4.6190759161617127E-2</v>
      </c>
      <c r="F25" s="17">
        <f t="shared" si="2"/>
        <v>138572</v>
      </c>
      <c r="G25" s="18">
        <f t="shared" si="3"/>
        <v>1005116</v>
      </c>
      <c r="H25" s="19"/>
      <c r="I25" s="30"/>
      <c r="J25" s="30"/>
    </row>
    <row r="26" spans="1:10" x14ac:dyDescent="0.25">
      <c r="A26" s="3">
        <v>14</v>
      </c>
      <c r="B26" s="15" t="s">
        <v>40</v>
      </c>
      <c r="C26" s="16" t="s">
        <v>41</v>
      </c>
      <c r="D26" s="26">
        <f>VLOOKUP(C26,'[1]Resumen PFE 2019'!$C$21:$O$38,13,0)</f>
        <v>1001394</v>
      </c>
      <c r="E26" s="27">
        <f t="shared" si="1"/>
        <v>5.3378881026108792E-2</v>
      </c>
      <c r="F26" s="17">
        <f t="shared" si="2"/>
        <v>160137</v>
      </c>
      <c r="G26" s="18">
        <f t="shared" si="3"/>
        <v>1161531</v>
      </c>
      <c r="H26" s="19"/>
      <c r="I26" s="30"/>
      <c r="J26" s="30"/>
    </row>
    <row r="27" spans="1:10" x14ac:dyDescent="0.25">
      <c r="A27" s="3">
        <v>15</v>
      </c>
      <c r="B27" s="15" t="s">
        <v>42</v>
      </c>
      <c r="C27" s="16" t="s">
        <v>43</v>
      </c>
      <c r="D27" s="26">
        <f>VLOOKUP(C27,'[1]Resumen PFE 2019'!$C$21:$O$38,13,0)</f>
        <v>1149776</v>
      </c>
      <c r="E27" s="27">
        <f t="shared" si="1"/>
        <v>6.1288320392048748E-2</v>
      </c>
      <c r="F27" s="17">
        <f t="shared" si="2"/>
        <v>183865</v>
      </c>
      <c r="G27" s="18">
        <f t="shared" si="3"/>
        <v>1333641</v>
      </c>
      <c r="H27" s="19"/>
      <c r="I27" s="30"/>
      <c r="J27" s="30"/>
    </row>
    <row r="28" spans="1:10" x14ac:dyDescent="0.25">
      <c r="A28" s="3">
        <v>16</v>
      </c>
      <c r="B28" s="15" t="s">
        <v>44</v>
      </c>
      <c r="C28" s="16" t="s">
        <v>45</v>
      </c>
      <c r="D28" s="26">
        <f>VLOOKUP(C28,'[1]Resumen PFE 2019'!$C$21:$O$38,13,0)</f>
        <v>773087</v>
      </c>
      <c r="E28" s="27">
        <f t="shared" si="1"/>
        <v>4.1209073547306421E-2</v>
      </c>
      <c r="F28" s="17">
        <f t="shared" si="2"/>
        <v>123627</v>
      </c>
      <c r="G28" s="18">
        <f t="shared" si="3"/>
        <v>896714</v>
      </c>
      <c r="H28" s="19"/>
      <c r="I28" s="30"/>
      <c r="J28" s="30"/>
    </row>
    <row r="29" spans="1:10" x14ac:dyDescent="0.25">
      <c r="A29" s="3">
        <v>17</v>
      </c>
      <c r="B29" s="15" t="s">
        <v>46</v>
      </c>
      <c r="C29" s="16" t="s">
        <v>47</v>
      </c>
      <c r="D29" s="26">
        <f>VLOOKUP(C29,'[1]Resumen PFE 2019'!$C$21:$O$38,13,0)</f>
        <v>750000</v>
      </c>
      <c r="E29" s="27">
        <f t="shared" si="1"/>
        <v>3.9978430836994823E-2</v>
      </c>
      <c r="F29" s="17">
        <f t="shared" si="2"/>
        <v>119935</v>
      </c>
      <c r="G29" s="18">
        <f t="shared" si="3"/>
        <v>869935</v>
      </c>
      <c r="H29" s="19"/>
      <c r="I29" s="30"/>
      <c r="J29" s="30"/>
    </row>
    <row r="30" spans="1:10" x14ac:dyDescent="0.25">
      <c r="A30" s="3">
        <v>18</v>
      </c>
      <c r="B30" s="15" t="s">
        <v>48</v>
      </c>
      <c r="C30" s="16" t="s">
        <v>49</v>
      </c>
      <c r="D30" s="26">
        <f>VLOOKUP(C30,'[1]Resumen PFE 2019'!$C$21:$O$38,13,0)</f>
        <v>750000</v>
      </c>
      <c r="E30" s="27">
        <f t="shared" si="1"/>
        <v>3.9978430836994823E-2</v>
      </c>
      <c r="F30" s="17">
        <f t="shared" si="2"/>
        <v>119935</v>
      </c>
      <c r="G30" s="18">
        <f t="shared" si="3"/>
        <v>869935</v>
      </c>
      <c r="H30" s="19"/>
      <c r="I30" s="30"/>
      <c r="J30" s="30"/>
    </row>
    <row r="31" spans="1:10" x14ac:dyDescent="0.25">
      <c r="D31" s="28">
        <f>SUM(D13:D30)</f>
        <v>18760116</v>
      </c>
      <c r="E31" s="27">
        <f t="shared" ref="E31" si="4">SUM(E13:E30)</f>
        <v>0.99999999999999989</v>
      </c>
      <c r="F31" s="20">
        <f>SUM(F13:F30)</f>
        <v>3000000</v>
      </c>
      <c r="G31" s="21">
        <f>SUM(G13:G30)</f>
        <v>21760116</v>
      </c>
      <c r="H31" s="22"/>
      <c r="I31" s="30"/>
      <c r="J31" s="30"/>
    </row>
    <row r="32" spans="1:10" x14ac:dyDescent="0.25">
      <c r="D32" s="23"/>
    </row>
    <row r="34" spans="4:5" x14ac:dyDescent="0.25">
      <c r="D34" s="24"/>
      <c r="E34" s="24"/>
    </row>
    <row r="35" spans="4:5" x14ac:dyDescent="0.25">
      <c r="E35" s="24"/>
    </row>
    <row r="36" spans="4:5" x14ac:dyDescent="0.25">
      <c r="E36" s="24"/>
    </row>
    <row r="37" spans="4:5" x14ac:dyDescent="0.25">
      <c r="E37" s="24"/>
    </row>
    <row r="38" spans="4:5" x14ac:dyDescent="0.25">
      <c r="E38" s="24"/>
    </row>
    <row r="39" spans="4:5" x14ac:dyDescent="0.25">
      <c r="E39" s="24"/>
    </row>
    <row r="40" spans="4:5" x14ac:dyDescent="0.25">
      <c r="E40" s="24"/>
    </row>
    <row r="41" spans="4:5" x14ac:dyDescent="0.25">
      <c r="E41" s="24"/>
    </row>
    <row r="42" spans="4:5" x14ac:dyDescent="0.25">
      <c r="E42" s="24"/>
    </row>
    <row r="43" spans="4:5" x14ac:dyDescent="0.25">
      <c r="E43" s="24"/>
    </row>
    <row r="44" spans="4:5" x14ac:dyDescent="0.25">
      <c r="E44" s="24"/>
    </row>
    <row r="45" spans="4:5" x14ac:dyDescent="0.25">
      <c r="E45" s="24"/>
    </row>
    <row r="46" spans="4:5" x14ac:dyDescent="0.25">
      <c r="E46" s="24"/>
    </row>
  </sheetData>
  <printOptions horizontalCentered="1"/>
  <pageMargins left="0.31496062992125984" right="0.11811023622047245" top="0.74803149606299213" bottom="0.35433070866141736" header="0.31496062992125984" footer="0.31496062992125984"/>
  <pageSetup paperSize="14" scale="80" orientation="landscape" r:id="rId1"/>
  <headerFooter>
    <oddFooter>&amp;CPágina &amp;P de 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Reasignación PFE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Acuña Molina</dc:creator>
  <cp:lastModifiedBy>Roxana Acuña Molina</cp:lastModifiedBy>
  <cp:lastPrinted>2019-10-09T14:10:32Z</cp:lastPrinted>
  <dcterms:created xsi:type="dcterms:W3CDTF">2019-10-09T13:55:09Z</dcterms:created>
  <dcterms:modified xsi:type="dcterms:W3CDTF">2019-10-09T20:35:42Z</dcterms:modified>
</cp:coreProperties>
</file>